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 Information - Towner County\"/>
    </mc:Choice>
  </mc:AlternateContent>
  <xr:revisionPtr revIDLastSave="0" documentId="8_{7E3858B0-FDF3-4E4D-87F1-440079B5D7DB}" xr6:coauthVersionLast="36" xr6:coauthVersionMax="36" xr10:uidLastSave="{00000000-0000-0000-0000-000000000000}"/>
  <bookViews>
    <workbookView xWindow="360" yWindow="120" windowWidth="11295" windowHeight="5520" firstSheet="24" activeTab="28" xr2:uid="{00000000-000D-0000-FFFF-FFFF00000000}"/>
  </bookViews>
  <sheets>
    <sheet name="2007 Pg 1" sheetId="1" r:id="rId1"/>
    <sheet name="2007 Pg 2" sheetId="3" r:id="rId2"/>
    <sheet name="2008 Pg 1" sheetId="2" r:id="rId3"/>
    <sheet name="2008 Pg 2" sheetId="4" r:id="rId4"/>
    <sheet name="2009 Pg 1" sheetId="7" r:id="rId5"/>
    <sheet name="2009 Pg 2" sheetId="8" r:id="rId6"/>
    <sheet name="2010 Pg 1" sheetId="9" r:id="rId7"/>
    <sheet name="2010 Pg 2" sheetId="10" r:id="rId8"/>
    <sheet name="2011 Pg1" sheetId="12" r:id="rId9"/>
    <sheet name="2011 Pg2" sheetId="11" r:id="rId10"/>
    <sheet name="2012 Pg1 " sheetId="16" r:id="rId11"/>
    <sheet name="2012 Pg2 " sheetId="17" r:id="rId12"/>
    <sheet name="2013 Pg1 " sheetId="20" r:id="rId13"/>
    <sheet name="2013 Pg1  " sheetId="18" r:id="rId14"/>
    <sheet name="2014 Pg1" sheetId="21" r:id="rId15"/>
    <sheet name="2014 Pg2" sheetId="19" r:id="rId16"/>
    <sheet name="2015 Pg1" sheetId="24" r:id="rId17"/>
    <sheet name="2015 Pg2" sheetId="23" r:id="rId18"/>
    <sheet name="2016 Pg1" sheetId="27" r:id="rId19"/>
    <sheet name="2016 Pg2" sheetId="28" r:id="rId20"/>
    <sheet name="2017 Pg1" sheetId="30" r:id="rId21"/>
    <sheet name="2017 Pg2" sheetId="31" r:id="rId22"/>
    <sheet name="2018 Pg1" sheetId="35" r:id="rId23"/>
    <sheet name="2018 Pg2 " sheetId="34" r:id="rId24"/>
    <sheet name="2019 Pg1" sheetId="36" r:id="rId25"/>
    <sheet name="2019 Pg2" sheetId="37" r:id="rId26"/>
    <sheet name="2020 Pg1" sheetId="39" r:id="rId27"/>
    <sheet name="2020 Pg2" sheetId="40" r:id="rId28"/>
    <sheet name="2021 Pg1" sheetId="42" r:id="rId29"/>
    <sheet name="2021 Pg2" sheetId="44" r:id="rId30"/>
  </sheets>
  <calcPr calcId="191029"/>
</workbook>
</file>

<file path=xl/calcChain.xml><?xml version="1.0" encoding="utf-8"?>
<calcChain xmlns="http://schemas.openxmlformats.org/spreadsheetml/2006/main">
  <c r="P38" i="42" l="1"/>
  <c r="M72" i="42" l="1"/>
  <c r="P72" i="42" s="1"/>
  <c r="E49" i="44"/>
  <c r="B42" i="44"/>
  <c r="E40" i="44"/>
  <c r="H39" i="44"/>
  <c r="H58" i="44" s="1"/>
  <c r="E33" i="44"/>
  <c r="B32" i="44"/>
  <c r="B23" i="44"/>
  <c r="E22" i="44"/>
  <c r="H19" i="44"/>
  <c r="E18" i="44"/>
  <c r="E14" i="44"/>
  <c r="B12" i="44"/>
  <c r="H10" i="44"/>
  <c r="E7" i="44"/>
  <c r="H5" i="44"/>
  <c r="F76" i="42"/>
  <c r="P75" i="42"/>
  <c r="P74" i="42"/>
  <c r="P73" i="42"/>
  <c r="P71" i="42"/>
  <c r="P70" i="42"/>
  <c r="P69" i="42"/>
  <c r="F68" i="42"/>
  <c r="P67" i="42"/>
  <c r="P66" i="42"/>
  <c r="P65" i="42"/>
  <c r="P64" i="42"/>
  <c r="P63" i="42"/>
  <c r="P62" i="42"/>
  <c r="P61" i="42"/>
  <c r="P60" i="42"/>
  <c r="P59" i="42"/>
  <c r="P58" i="42"/>
  <c r="P57" i="42"/>
  <c r="P56" i="42"/>
  <c r="P55" i="42"/>
  <c r="P54" i="42"/>
  <c r="P53" i="42"/>
  <c r="P52" i="42"/>
  <c r="P51" i="42"/>
  <c r="P50" i="42"/>
  <c r="P49" i="42"/>
  <c r="P48" i="42"/>
  <c r="P47" i="42"/>
  <c r="P46" i="42"/>
  <c r="P45" i="42"/>
  <c r="P44" i="42"/>
  <c r="P43" i="42"/>
  <c r="P42" i="42"/>
  <c r="P41" i="42"/>
  <c r="P40" i="42"/>
  <c r="P39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15" i="42"/>
  <c r="P14" i="42"/>
  <c r="P13" i="42"/>
  <c r="P12" i="42"/>
  <c r="P11" i="42"/>
  <c r="P10" i="42"/>
  <c r="P9" i="42"/>
  <c r="P8" i="42"/>
  <c r="P7" i="42"/>
  <c r="P6" i="42"/>
  <c r="P5" i="42"/>
  <c r="P4" i="42"/>
  <c r="P3" i="42"/>
  <c r="F77" i="42" l="1"/>
  <c r="H60" i="44"/>
  <c r="H59" i="44"/>
  <c r="H55" i="44"/>
  <c r="H56" i="44"/>
  <c r="H57" i="44"/>
  <c r="M71" i="39"/>
  <c r="E49" i="40" l="1"/>
  <c r="B42" i="40"/>
  <c r="E40" i="40"/>
  <c r="H39" i="40"/>
  <c r="H58" i="40" s="1"/>
  <c r="E33" i="40"/>
  <c r="B32" i="40"/>
  <c r="B23" i="40"/>
  <c r="E22" i="40"/>
  <c r="H19" i="40"/>
  <c r="E18" i="40"/>
  <c r="E14" i="40"/>
  <c r="B12" i="40"/>
  <c r="H10" i="40"/>
  <c r="E7" i="40"/>
  <c r="H5" i="40"/>
  <c r="F75" i="39"/>
  <c r="P74" i="39"/>
  <c r="P73" i="39"/>
  <c r="P72" i="39"/>
  <c r="P71" i="39"/>
  <c r="P70" i="39"/>
  <c r="P69" i="39"/>
  <c r="P68" i="39"/>
  <c r="F67" i="39"/>
  <c r="P66" i="39"/>
  <c r="P65" i="39"/>
  <c r="P64" i="39"/>
  <c r="P63" i="39"/>
  <c r="P62" i="39"/>
  <c r="P61" i="39"/>
  <c r="P60" i="39"/>
  <c r="P59" i="39"/>
  <c r="P58" i="39"/>
  <c r="P57" i="39"/>
  <c r="P56" i="39"/>
  <c r="P55" i="39"/>
  <c r="P54" i="39"/>
  <c r="P53" i="39"/>
  <c r="P52" i="39"/>
  <c r="P51" i="39"/>
  <c r="P50" i="39"/>
  <c r="P49" i="39"/>
  <c r="P48" i="39"/>
  <c r="P47" i="39"/>
  <c r="P46" i="39"/>
  <c r="P45" i="39"/>
  <c r="P44" i="39"/>
  <c r="P43" i="39"/>
  <c r="P42" i="39"/>
  <c r="P41" i="39"/>
  <c r="P40" i="39"/>
  <c r="P39" i="39"/>
  <c r="P38" i="39"/>
  <c r="P37" i="39"/>
  <c r="P36" i="39"/>
  <c r="P35" i="39"/>
  <c r="P34" i="39"/>
  <c r="P33" i="39"/>
  <c r="P32" i="39"/>
  <c r="P31" i="39"/>
  <c r="P30" i="39"/>
  <c r="P29" i="39"/>
  <c r="P28" i="39"/>
  <c r="P27" i="39"/>
  <c r="P26" i="39"/>
  <c r="P25" i="39"/>
  <c r="P24" i="39"/>
  <c r="P23" i="39"/>
  <c r="P22" i="39"/>
  <c r="P21" i="39"/>
  <c r="P20" i="39"/>
  <c r="P19" i="39"/>
  <c r="P18" i="39"/>
  <c r="P17" i="39"/>
  <c r="P16" i="39"/>
  <c r="P15" i="39"/>
  <c r="P14" i="39"/>
  <c r="P13" i="39"/>
  <c r="P12" i="39"/>
  <c r="P11" i="39"/>
  <c r="P10" i="39"/>
  <c r="P9" i="39"/>
  <c r="P8" i="39"/>
  <c r="P7" i="39"/>
  <c r="P6" i="39"/>
  <c r="P5" i="39"/>
  <c r="P4" i="39"/>
  <c r="P3" i="39"/>
  <c r="F76" i="39" l="1"/>
  <c r="H59" i="40"/>
  <c r="H55" i="40"/>
  <c r="H60" i="40"/>
  <c r="H56" i="40"/>
  <c r="H57" i="40"/>
  <c r="E49" i="37"/>
  <c r="B42" i="37"/>
  <c r="E40" i="37"/>
  <c r="H39" i="37"/>
  <c r="H60" i="37" s="1"/>
  <c r="E33" i="37"/>
  <c r="B32" i="37"/>
  <c r="B23" i="37"/>
  <c r="E22" i="37"/>
  <c r="H19" i="37"/>
  <c r="E18" i="37"/>
  <c r="E14" i="37"/>
  <c r="B12" i="37"/>
  <c r="H10" i="37"/>
  <c r="E7" i="37"/>
  <c r="H5" i="37"/>
  <c r="F75" i="36"/>
  <c r="P74" i="36"/>
  <c r="P73" i="36"/>
  <c r="P72" i="36"/>
  <c r="P71" i="36"/>
  <c r="P70" i="36"/>
  <c r="P69" i="36"/>
  <c r="P68" i="36"/>
  <c r="F67" i="36"/>
  <c r="P66" i="36"/>
  <c r="P65" i="36"/>
  <c r="P64" i="36"/>
  <c r="P63" i="36"/>
  <c r="P62" i="36"/>
  <c r="P61" i="36"/>
  <c r="P60" i="36"/>
  <c r="P59" i="36"/>
  <c r="P58" i="36"/>
  <c r="P57" i="36"/>
  <c r="P56" i="36"/>
  <c r="P55" i="36"/>
  <c r="P54" i="36"/>
  <c r="P53" i="36"/>
  <c r="P52" i="36"/>
  <c r="P51" i="36"/>
  <c r="P50" i="36"/>
  <c r="P49" i="36"/>
  <c r="P48" i="36"/>
  <c r="P47" i="36"/>
  <c r="P46" i="36"/>
  <c r="P45" i="36"/>
  <c r="P44" i="36"/>
  <c r="P43" i="36"/>
  <c r="P42" i="36"/>
  <c r="P41" i="36"/>
  <c r="P40" i="36"/>
  <c r="P39" i="36"/>
  <c r="P38" i="36"/>
  <c r="P37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P5" i="36"/>
  <c r="P4" i="36"/>
  <c r="P3" i="36"/>
  <c r="H57" i="37" l="1"/>
  <c r="H56" i="37"/>
  <c r="F76" i="36"/>
  <c r="H55" i="37"/>
  <c r="H58" i="37"/>
  <c r="H59" i="37"/>
  <c r="F75" i="35"/>
  <c r="P74" i="35"/>
  <c r="P73" i="35"/>
  <c r="P72" i="35"/>
  <c r="P71" i="35"/>
  <c r="P70" i="35"/>
  <c r="P69" i="35"/>
  <c r="P68" i="35"/>
  <c r="F67" i="35"/>
  <c r="P66" i="35"/>
  <c r="P65" i="35"/>
  <c r="P64" i="35"/>
  <c r="P63" i="35"/>
  <c r="P62" i="35"/>
  <c r="P61" i="35"/>
  <c r="P60" i="35"/>
  <c r="P59" i="35"/>
  <c r="P58" i="35"/>
  <c r="P57" i="35"/>
  <c r="P56" i="35"/>
  <c r="P55" i="35"/>
  <c r="P54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P39" i="35"/>
  <c r="P38" i="35"/>
  <c r="P37" i="35"/>
  <c r="P36" i="35"/>
  <c r="P35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2" i="35"/>
  <c r="P21" i="35"/>
  <c r="P20" i="35"/>
  <c r="P19" i="35"/>
  <c r="P18" i="35"/>
  <c r="P17" i="35"/>
  <c r="P16" i="35"/>
  <c r="P15" i="35"/>
  <c r="P14" i="35"/>
  <c r="P13" i="35"/>
  <c r="P12" i="35"/>
  <c r="P11" i="35"/>
  <c r="P10" i="35"/>
  <c r="P9" i="35"/>
  <c r="P8" i="35"/>
  <c r="P7" i="35"/>
  <c r="P6" i="35"/>
  <c r="P5" i="35"/>
  <c r="P4" i="35"/>
  <c r="P3" i="35"/>
  <c r="E49" i="34"/>
  <c r="B42" i="34"/>
  <c r="E40" i="34"/>
  <c r="H39" i="34"/>
  <c r="H60" i="34" s="1"/>
  <c r="E33" i="34"/>
  <c r="B32" i="34"/>
  <c r="B23" i="34"/>
  <c r="E22" i="34"/>
  <c r="H19" i="34"/>
  <c r="E18" i="34"/>
  <c r="E14" i="34"/>
  <c r="B12" i="34"/>
  <c r="H10" i="34"/>
  <c r="E7" i="34"/>
  <c r="H5" i="34"/>
  <c r="F76" i="35" l="1"/>
  <c r="H55" i="34"/>
  <c r="H56" i="34"/>
  <c r="H57" i="34"/>
  <c r="H58" i="34"/>
  <c r="H59" i="34"/>
  <c r="P46" i="30"/>
  <c r="E49" i="31" l="1"/>
  <c r="B42" i="31"/>
  <c r="E40" i="31"/>
  <c r="H39" i="31"/>
  <c r="H59" i="31" s="1"/>
  <c r="E33" i="31"/>
  <c r="B32" i="31"/>
  <c r="B23" i="31"/>
  <c r="E22" i="31"/>
  <c r="H19" i="31"/>
  <c r="E18" i="31"/>
  <c r="E14" i="31"/>
  <c r="B12" i="31"/>
  <c r="H10" i="31"/>
  <c r="E7" i="31"/>
  <c r="H5" i="31"/>
  <c r="F75" i="30"/>
  <c r="P74" i="30"/>
  <c r="P73" i="30"/>
  <c r="P72" i="30"/>
  <c r="P71" i="30"/>
  <c r="P70" i="30"/>
  <c r="P69" i="30"/>
  <c r="P68" i="30"/>
  <c r="F67" i="30"/>
  <c r="P66" i="30"/>
  <c r="P65" i="30"/>
  <c r="P64" i="30"/>
  <c r="P63" i="30"/>
  <c r="P62" i="30"/>
  <c r="P61" i="30"/>
  <c r="P60" i="30"/>
  <c r="P59" i="30"/>
  <c r="P58" i="30"/>
  <c r="P57" i="30"/>
  <c r="P56" i="30"/>
  <c r="P55" i="30"/>
  <c r="P54" i="30"/>
  <c r="P53" i="30"/>
  <c r="P52" i="30"/>
  <c r="P51" i="30"/>
  <c r="P50" i="30"/>
  <c r="P49" i="30"/>
  <c r="P48" i="30"/>
  <c r="P47" i="30"/>
  <c r="P45" i="30"/>
  <c r="P44" i="30"/>
  <c r="P43" i="30"/>
  <c r="P42" i="30"/>
  <c r="P41" i="30"/>
  <c r="P40" i="30"/>
  <c r="P39" i="30"/>
  <c r="P38" i="30"/>
  <c r="P37" i="30"/>
  <c r="P36" i="30"/>
  <c r="P35" i="30"/>
  <c r="P34" i="30"/>
  <c r="P33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P6" i="30"/>
  <c r="P5" i="30"/>
  <c r="P4" i="30"/>
  <c r="P3" i="30"/>
  <c r="F76" i="30" l="1"/>
  <c r="H55" i="31"/>
  <c r="H58" i="31"/>
  <c r="H60" i="31"/>
  <c r="H56" i="31"/>
  <c r="H57" i="31"/>
  <c r="H10" i="28"/>
  <c r="E7" i="28"/>
  <c r="B12" i="28"/>
  <c r="E48" i="28"/>
  <c r="B41" i="28"/>
  <c r="E39" i="28"/>
  <c r="H38" i="28"/>
  <c r="E32" i="28"/>
  <c r="B31" i="28"/>
  <c r="B23" i="28"/>
  <c r="E22" i="28"/>
  <c r="H19" i="28"/>
  <c r="E18" i="28"/>
  <c r="E14" i="28"/>
  <c r="H5" i="28"/>
  <c r="F75" i="27"/>
  <c r="P74" i="27"/>
  <c r="P73" i="27"/>
  <c r="P72" i="27"/>
  <c r="P71" i="27"/>
  <c r="P70" i="27"/>
  <c r="P69" i="27"/>
  <c r="P68" i="27"/>
  <c r="F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P5" i="27"/>
  <c r="P4" i="27"/>
  <c r="P3" i="27"/>
  <c r="H59" i="28" l="1"/>
  <c r="H58" i="28"/>
  <c r="H55" i="28"/>
  <c r="H54" i="28"/>
  <c r="H56" i="28"/>
  <c r="H57" i="28"/>
  <c r="F76" i="27"/>
  <c r="E47" i="23"/>
  <c r="H38" i="23" l="1"/>
  <c r="H5" i="23"/>
  <c r="E22" i="23"/>
  <c r="F75" i="24"/>
  <c r="P74" i="24"/>
  <c r="P73" i="24"/>
  <c r="P72" i="24"/>
  <c r="P71" i="24"/>
  <c r="P70" i="24"/>
  <c r="P69" i="24"/>
  <c r="P68" i="24"/>
  <c r="F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P7" i="24"/>
  <c r="P6" i="24"/>
  <c r="P5" i="24"/>
  <c r="P4" i="24"/>
  <c r="P3" i="24"/>
  <c r="B41" i="23"/>
  <c r="E39" i="23"/>
  <c r="E32" i="23"/>
  <c r="B31" i="23"/>
  <c r="B23" i="23"/>
  <c r="H19" i="23"/>
  <c r="E18" i="23"/>
  <c r="E14" i="23"/>
  <c r="F76" i="24" l="1"/>
  <c r="B41" i="19"/>
  <c r="P7" i="21" l="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8" i="21"/>
  <c r="P69" i="21"/>
  <c r="P70" i="21"/>
  <c r="P71" i="21"/>
  <c r="P72" i="21"/>
  <c r="P73" i="21"/>
  <c r="P74" i="21"/>
  <c r="P4" i="21"/>
  <c r="P5" i="21"/>
  <c r="P6" i="21"/>
  <c r="P3" i="21"/>
  <c r="B31" i="19" l="1"/>
  <c r="B16" i="19" l="1"/>
  <c r="E8" i="19"/>
  <c r="F67" i="21" l="1"/>
  <c r="F75" i="21"/>
  <c r="G78" i="20"/>
  <c r="Q77" i="20"/>
  <c r="Q76" i="20"/>
  <c r="Q75" i="20"/>
  <c r="Q74" i="20"/>
  <c r="Q73" i="20"/>
  <c r="Q72" i="20"/>
  <c r="Q71" i="20"/>
  <c r="Q69" i="20"/>
  <c r="G69" i="20"/>
  <c r="Q68" i="20"/>
  <c r="G68" i="20"/>
  <c r="Q67" i="20"/>
  <c r="G67" i="20"/>
  <c r="Q66" i="20"/>
  <c r="Q65" i="20"/>
  <c r="G65" i="20"/>
  <c r="Q64" i="20"/>
  <c r="Q63" i="20"/>
  <c r="G63" i="20"/>
  <c r="Q62" i="20"/>
  <c r="Q61" i="20"/>
  <c r="G61" i="20"/>
  <c r="Q60" i="20"/>
  <c r="Q59" i="20"/>
  <c r="Q58" i="20"/>
  <c r="G58" i="20"/>
  <c r="Q57" i="20"/>
  <c r="Q56" i="20"/>
  <c r="Q55" i="20"/>
  <c r="Q54" i="20"/>
  <c r="G54" i="20"/>
  <c r="Q53" i="20"/>
  <c r="G53" i="20"/>
  <c r="Q52" i="20"/>
  <c r="G52" i="20"/>
  <c r="Q51" i="20"/>
  <c r="Q50" i="20"/>
  <c r="G50" i="20"/>
  <c r="Q49" i="20"/>
  <c r="Q48" i="20"/>
  <c r="Q47" i="20"/>
  <c r="Q46" i="20"/>
  <c r="Q45" i="20"/>
  <c r="G45" i="20"/>
  <c r="Q44" i="20"/>
  <c r="Q43" i="20"/>
  <c r="Q42" i="20"/>
  <c r="Q41" i="20"/>
  <c r="G41" i="20"/>
  <c r="Q40" i="20"/>
  <c r="Q39" i="20"/>
  <c r="Q38" i="20"/>
  <c r="Q37" i="20"/>
  <c r="Q36" i="20"/>
  <c r="G36" i="20"/>
  <c r="Q35" i="20"/>
  <c r="Q34" i="20"/>
  <c r="Q33" i="20"/>
  <c r="Q32" i="20"/>
  <c r="Q31" i="20"/>
  <c r="Q30" i="20"/>
  <c r="G30" i="20"/>
  <c r="Q29" i="20"/>
  <c r="Q28" i="20"/>
  <c r="G28" i="20"/>
  <c r="Q27" i="20"/>
  <c r="Q26" i="20"/>
  <c r="Q25" i="20"/>
  <c r="G25" i="20"/>
  <c r="Q24" i="20"/>
  <c r="Q23" i="20"/>
  <c r="G23" i="20"/>
  <c r="Q22" i="20"/>
  <c r="Q21" i="20"/>
  <c r="G21" i="20"/>
  <c r="Q20" i="20"/>
  <c r="Q19" i="20"/>
  <c r="G19" i="20"/>
  <c r="Q18" i="20"/>
  <c r="Q17" i="20"/>
  <c r="G17" i="20"/>
  <c r="Q16" i="20"/>
  <c r="Q15" i="20"/>
  <c r="Q14" i="20"/>
  <c r="G14" i="20"/>
  <c r="Q13" i="20"/>
  <c r="G13" i="20"/>
  <c r="Q12" i="20"/>
  <c r="Q11" i="20"/>
  <c r="G11" i="20"/>
  <c r="Q10" i="20"/>
  <c r="Q9" i="20"/>
  <c r="G9" i="20"/>
  <c r="Q8" i="20"/>
  <c r="G8" i="20"/>
  <c r="Q7" i="20"/>
  <c r="G7" i="20"/>
  <c r="Q6" i="20"/>
  <c r="G6" i="20"/>
  <c r="Q5" i="20"/>
  <c r="Q4" i="20"/>
  <c r="Q3" i="20"/>
  <c r="F76" i="21" l="1"/>
  <c r="G70" i="20"/>
  <c r="G79" i="20" s="1"/>
  <c r="H44" i="19"/>
  <c r="E39" i="19"/>
  <c r="E32" i="19"/>
  <c r="B23" i="19"/>
  <c r="H19" i="19"/>
  <c r="E18" i="19"/>
  <c r="E14" i="19"/>
  <c r="H11" i="19"/>
  <c r="G78" i="18"/>
  <c r="Q77" i="18"/>
  <c r="Q76" i="18"/>
  <c r="Q75" i="18"/>
  <c r="Q74" i="18"/>
  <c r="Q73" i="18"/>
  <c r="Q72" i="18"/>
  <c r="Q71" i="18"/>
  <c r="Q69" i="18"/>
  <c r="G69" i="18"/>
  <c r="Q68" i="18"/>
  <c r="G68" i="18"/>
  <c r="Q67" i="18"/>
  <c r="G67" i="18"/>
  <c r="Q66" i="18"/>
  <c r="Q65" i="18"/>
  <c r="G65" i="18"/>
  <c r="Q64" i="18"/>
  <c r="Q63" i="18"/>
  <c r="G63" i="18"/>
  <c r="Q62" i="18"/>
  <c r="Q61" i="18"/>
  <c r="G61" i="18"/>
  <c r="Q60" i="18"/>
  <c r="Q59" i="18"/>
  <c r="Q58" i="18"/>
  <c r="G58" i="18"/>
  <c r="Q57" i="18"/>
  <c r="Q56" i="18"/>
  <c r="Q55" i="18"/>
  <c r="Q54" i="18"/>
  <c r="G54" i="18"/>
  <c r="Q53" i="18"/>
  <c r="G53" i="18"/>
  <c r="Q52" i="18"/>
  <c r="G52" i="18"/>
  <c r="Q51" i="18"/>
  <c r="Q50" i="18"/>
  <c r="G50" i="18"/>
  <c r="Q49" i="18"/>
  <c r="Q48" i="18"/>
  <c r="Q47" i="18"/>
  <c r="Q46" i="18"/>
  <c r="Q45" i="18"/>
  <c r="G45" i="18"/>
  <c r="Q44" i="18"/>
  <c r="Q43" i="18"/>
  <c r="Q42" i="18"/>
  <c r="Q41" i="18"/>
  <c r="G41" i="18"/>
  <c r="Q40" i="18"/>
  <c r="Q39" i="18"/>
  <c r="Q38" i="18"/>
  <c r="Q37" i="18"/>
  <c r="Q36" i="18"/>
  <c r="G36" i="18"/>
  <c r="Q35" i="18"/>
  <c r="Q34" i="18"/>
  <c r="Q33" i="18"/>
  <c r="Q32" i="18"/>
  <c r="Q31" i="18"/>
  <c r="Q30" i="18"/>
  <c r="G30" i="18"/>
  <c r="Q29" i="18"/>
  <c r="Q28" i="18"/>
  <c r="G28" i="18"/>
  <c r="Q27" i="18"/>
  <c r="Q26" i="18"/>
  <c r="Q25" i="18"/>
  <c r="G25" i="18"/>
  <c r="Q24" i="18"/>
  <c r="Q23" i="18"/>
  <c r="G23" i="18"/>
  <c r="Q22" i="18"/>
  <c r="Q21" i="18"/>
  <c r="G21" i="18"/>
  <c r="Q20" i="18"/>
  <c r="Q19" i="18"/>
  <c r="G19" i="18"/>
  <c r="Q18" i="18"/>
  <c r="Q17" i="18"/>
  <c r="G17" i="18"/>
  <c r="Q16" i="18"/>
  <c r="Q15" i="18"/>
  <c r="Q14" i="18"/>
  <c r="G14" i="18"/>
  <c r="Q13" i="18"/>
  <c r="G13" i="18"/>
  <c r="Q12" i="18"/>
  <c r="Q11" i="18"/>
  <c r="G11" i="18"/>
  <c r="Q10" i="18"/>
  <c r="Q9" i="18"/>
  <c r="G9" i="18"/>
  <c r="Q8" i="18"/>
  <c r="G8" i="18"/>
  <c r="Q7" i="18"/>
  <c r="G7" i="18"/>
  <c r="Q6" i="18"/>
  <c r="G6" i="18"/>
  <c r="Q5" i="18"/>
  <c r="Q4" i="18"/>
  <c r="Q3" i="18"/>
  <c r="H57" i="19" l="1"/>
  <c r="H59" i="19"/>
  <c r="H58" i="19"/>
  <c r="G70" i="18"/>
  <c r="G79" i="18" s="1"/>
  <c r="H54" i="19"/>
  <c r="H55" i="19"/>
  <c r="H56" i="19"/>
  <c r="R60" i="16"/>
  <c r="R57" i="16"/>
  <c r="R56" i="16"/>
  <c r="R40" i="16"/>
  <c r="R39" i="16"/>
  <c r="G78" i="16" l="1"/>
  <c r="G67" i="16"/>
  <c r="G45" i="16"/>
  <c r="G28" i="16"/>
  <c r="E18" i="17" l="1"/>
  <c r="B17" i="17"/>
  <c r="E10" i="17" l="1"/>
  <c r="E50" i="17"/>
  <c r="B46" i="17"/>
  <c r="H45" i="17"/>
  <c r="H56" i="17" s="1"/>
  <c r="B40" i="17"/>
  <c r="E39" i="17"/>
  <c r="B33" i="17"/>
  <c r="E32" i="17"/>
  <c r="E23" i="17"/>
  <c r="B23" i="17"/>
  <c r="H19" i="17"/>
  <c r="E14" i="17"/>
  <c r="H11" i="17"/>
  <c r="H6" i="17"/>
  <c r="R77" i="16"/>
  <c r="R76" i="16"/>
  <c r="R75" i="16"/>
  <c r="R74" i="16"/>
  <c r="R73" i="16"/>
  <c r="R72" i="16"/>
  <c r="R71" i="16"/>
  <c r="R69" i="16"/>
  <c r="G69" i="16"/>
  <c r="R68" i="16"/>
  <c r="G68" i="16"/>
  <c r="R67" i="16"/>
  <c r="R66" i="16"/>
  <c r="R65" i="16"/>
  <c r="G65" i="16"/>
  <c r="R64" i="16"/>
  <c r="R63" i="16"/>
  <c r="G63" i="16"/>
  <c r="R62" i="16"/>
  <c r="R61" i="16"/>
  <c r="G61" i="16"/>
  <c r="R59" i="16"/>
  <c r="R58" i="16"/>
  <c r="G58" i="16"/>
  <c r="R55" i="16"/>
  <c r="R54" i="16"/>
  <c r="G54" i="16"/>
  <c r="R53" i="16"/>
  <c r="G53" i="16"/>
  <c r="R52" i="16"/>
  <c r="G52" i="16"/>
  <c r="R51" i="16"/>
  <c r="R50" i="16"/>
  <c r="G50" i="16"/>
  <c r="R49" i="16"/>
  <c r="R48" i="16"/>
  <c r="R47" i="16"/>
  <c r="R46" i="16"/>
  <c r="R45" i="16"/>
  <c r="R44" i="16"/>
  <c r="R43" i="16"/>
  <c r="R42" i="16"/>
  <c r="R41" i="16"/>
  <c r="G41" i="16"/>
  <c r="R38" i="16"/>
  <c r="R37" i="16"/>
  <c r="R36" i="16"/>
  <c r="G36" i="16"/>
  <c r="R35" i="16"/>
  <c r="R34" i="16"/>
  <c r="R33" i="16"/>
  <c r="R32" i="16"/>
  <c r="R31" i="16"/>
  <c r="R30" i="16"/>
  <c r="G30" i="16"/>
  <c r="R29" i="16"/>
  <c r="R28" i="16"/>
  <c r="R27" i="16"/>
  <c r="R26" i="16"/>
  <c r="R25" i="16"/>
  <c r="G25" i="16"/>
  <c r="R24" i="16"/>
  <c r="R23" i="16"/>
  <c r="G23" i="16"/>
  <c r="R22" i="16"/>
  <c r="R21" i="16"/>
  <c r="G21" i="16"/>
  <c r="R20" i="16"/>
  <c r="R19" i="16"/>
  <c r="G19" i="16"/>
  <c r="R18" i="16"/>
  <c r="R17" i="16"/>
  <c r="G17" i="16"/>
  <c r="R16" i="16"/>
  <c r="R15" i="16"/>
  <c r="R14" i="16"/>
  <c r="G14" i="16"/>
  <c r="R13" i="16"/>
  <c r="G13" i="16"/>
  <c r="R12" i="16"/>
  <c r="R11" i="16"/>
  <c r="G11" i="16"/>
  <c r="R10" i="16"/>
  <c r="R9" i="16"/>
  <c r="G9" i="16"/>
  <c r="R8" i="16"/>
  <c r="G8" i="16"/>
  <c r="R7" i="16"/>
  <c r="G7" i="16"/>
  <c r="R6" i="16"/>
  <c r="G6" i="16"/>
  <c r="R5" i="16"/>
  <c r="R4" i="16"/>
  <c r="R3" i="16"/>
  <c r="H57" i="17" l="1"/>
  <c r="H54" i="17"/>
  <c r="G70" i="16"/>
  <c r="G79" i="16" s="1"/>
  <c r="H55" i="17"/>
  <c r="G77" i="12"/>
  <c r="R76" i="12"/>
  <c r="R75" i="12"/>
  <c r="R74" i="12"/>
  <c r="R73" i="12"/>
  <c r="R72" i="12"/>
  <c r="R71" i="12"/>
  <c r="R70" i="12"/>
  <c r="F69" i="12"/>
  <c r="R68" i="12"/>
  <c r="G68" i="12"/>
  <c r="R67" i="12"/>
  <c r="G67" i="12"/>
  <c r="R66" i="12"/>
  <c r="G66" i="12"/>
  <c r="R65" i="12"/>
  <c r="R64" i="12"/>
  <c r="R63" i="12"/>
  <c r="G63" i="12"/>
  <c r="R62" i="12"/>
  <c r="R61" i="12"/>
  <c r="G61" i="12"/>
  <c r="R60" i="12"/>
  <c r="R59" i="12"/>
  <c r="G59" i="12"/>
  <c r="R58" i="12"/>
  <c r="R57" i="12"/>
  <c r="G57" i="12"/>
  <c r="R56" i="12"/>
  <c r="R55" i="12"/>
  <c r="G55" i="12"/>
  <c r="R54" i="12"/>
  <c r="G54" i="12"/>
  <c r="R53" i="12"/>
  <c r="G53" i="12"/>
  <c r="R52" i="12"/>
  <c r="R51" i="12"/>
  <c r="G51" i="12"/>
  <c r="R50" i="12"/>
  <c r="R49" i="12"/>
  <c r="R48" i="12"/>
  <c r="R47" i="12"/>
  <c r="R46" i="12"/>
  <c r="G46" i="12"/>
  <c r="R45" i="12"/>
  <c r="R44" i="12"/>
  <c r="R43" i="12"/>
  <c r="R42" i="12"/>
  <c r="R41" i="12"/>
  <c r="G41" i="12"/>
  <c r="R40" i="12"/>
  <c r="R39" i="12"/>
  <c r="R38" i="12"/>
  <c r="G38" i="12"/>
  <c r="R37" i="12"/>
  <c r="R36" i="12"/>
  <c r="R35" i="12"/>
  <c r="R34" i="12"/>
  <c r="R33" i="12"/>
  <c r="R32" i="12"/>
  <c r="G32" i="12"/>
  <c r="R31" i="12"/>
  <c r="R30" i="12"/>
  <c r="G30" i="12"/>
  <c r="R29" i="12"/>
  <c r="R28" i="12"/>
  <c r="R27" i="12"/>
  <c r="R26" i="12"/>
  <c r="R25" i="12"/>
  <c r="G25" i="12"/>
  <c r="R24" i="12"/>
  <c r="R23" i="12"/>
  <c r="G23" i="12"/>
  <c r="R22" i="12"/>
  <c r="R21" i="12"/>
  <c r="G21" i="12"/>
  <c r="R20" i="12"/>
  <c r="R19" i="12"/>
  <c r="G19" i="12"/>
  <c r="R18" i="12"/>
  <c r="R17" i="12"/>
  <c r="G17" i="12"/>
  <c r="R16" i="12"/>
  <c r="R15" i="12"/>
  <c r="R14" i="12"/>
  <c r="G14" i="12"/>
  <c r="R13" i="12"/>
  <c r="G13" i="12"/>
  <c r="R12" i="12"/>
  <c r="R11" i="12"/>
  <c r="G11" i="12"/>
  <c r="R10" i="12"/>
  <c r="R9" i="12"/>
  <c r="G9" i="12"/>
  <c r="R8" i="12"/>
  <c r="G8" i="12"/>
  <c r="R7" i="12"/>
  <c r="G7" i="12"/>
  <c r="R6" i="12"/>
  <c r="G6" i="12"/>
  <c r="R5" i="12"/>
  <c r="R4" i="12"/>
  <c r="R3" i="12"/>
  <c r="E50" i="11"/>
  <c r="B46" i="11"/>
  <c r="H45" i="11"/>
  <c r="H57" i="11" s="1"/>
  <c r="B40" i="11"/>
  <c r="E39" i="11"/>
  <c r="B33" i="11"/>
  <c r="E32" i="11"/>
  <c r="E23" i="11"/>
  <c r="B23" i="11"/>
  <c r="H19" i="11"/>
  <c r="E19" i="11"/>
  <c r="B17" i="11"/>
  <c r="E14" i="11"/>
  <c r="H11" i="11"/>
  <c r="E10" i="11"/>
  <c r="H6" i="11"/>
  <c r="H54" i="11" l="1"/>
  <c r="H55" i="11"/>
  <c r="H56" i="11"/>
  <c r="G69" i="12"/>
  <c r="G78" i="12" s="1"/>
  <c r="B23" i="10"/>
  <c r="G77" i="9"/>
  <c r="E19" i="10"/>
  <c r="E14" i="10"/>
  <c r="H19" i="10"/>
  <c r="H11" i="10"/>
  <c r="H45" i="10"/>
  <c r="E50" i="10"/>
  <c r="B46" i="10"/>
  <c r="B40" i="10"/>
  <c r="E39" i="10"/>
  <c r="B33" i="10"/>
  <c r="E32" i="10"/>
  <c r="E23" i="10"/>
  <c r="B17" i="10"/>
  <c r="E10" i="10"/>
  <c r="H6" i="10"/>
  <c r="R76" i="9"/>
  <c r="R75" i="9"/>
  <c r="R74" i="9"/>
  <c r="R73" i="9"/>
  <c r="R72" i="9"/>
  <c r="R71" i="9"/>
  <c r="R70" i="9"/>
  <c r="F69" i="9"/>
  <c r="R68" i="9"/>
  <c r="G68" i="9"/>
  <c r="R67" i="9"/>
  <c r="G67" i="9"/>
  <c r="R66" i="9"/>
  <c r="G66" i="9"/>
  <c r="R65" i="9"/>
  <c r="R64" i="9"/>
  <c r="R63" i="9"/>
  <c r="G63" i="9"/>
  <c r="R62" i="9"/>
  <c r="R61" i="9"/>
  <c r="G61" i="9"/>
  <c r="R60" i="9"/>
  <c r="R59" i="9"/>
  <c r="G59" i="9"/>
  <c r="R58" i="9"/>
  <c r="R57" i="9"/>
  <c r="G57" i="9"/>
  <c r="R56" i="9"/>
  <c r="R55" i="9"/>
  <c r="G55" i="9"/>
  <c r="R54" i="9"/>
  <c r="G54" i="9"/>
  <c r="R53" i="9"/>
  <c r="G53" i="9"/>
  <c r="R52" i="9"/>
  <c r="R51" i="9"/>
  <c r="G51" i="9"/>
  <c r="R50" i="9"/>
  <c r="R49" i="9"/>
  <c r="R48" i="9"/>
  <c r="R47" i="9"/>
  <c r="R46" i="9"/>
  <c r="G46" i="9"/>
  <c r="R45" i="9"/>
  <c r="R44" i="9"/>
  <c r="R43" i="9"/>
  <c r="R42" i="9"/>
  <c r="R41" i="9"/>
  <c r="G41" i="9"/>
  <c r="R40" i="9"/>
  <c r="R39" i="9"/>
  <c r="R38" i="9"/>
  <c r="G38" i="9"/>
  <c r="R37" i="9"/>
  <c r="R36" i="9"/>
  <c r="R35" i="9"/>
  <c r="R34" i="9"/>
  <c r="R33" i="9"/>
  <c r="R32" i="9"/>
  <c r="G32" i="9"/>
  <c r="R31" i="9"/>
  <c r="R30" i="9"/>
  <c r="G30" i="9"/>
  <c r="R29" i="9"/>
  <c r="R28" i="9"/>
  <c r="R27" i="9"/>
  <c r="R26" i="9"/>
  <c r="R25" i="9"/>
  <c r="G25" i="9"/>
  <c r="R24" i="9"/>
  <c r="R23" i="9"/>
  <c r="G23" i="9"/>
  <c r="R22" i="9"/>
  <c r="R21" i="9"/>
  <c r="G21" i="9"/>
  <c r="R20" i="9"/>
  <c r="R19" i="9"/>
  <c r="G19" i="9"/>
  <c r="R18" i="9"/>
  <c r="R17" i="9"/>
  <c r="G17" i="9"/>
  <c r="R16" i="9"/>
  <c r="R15" i="9"/>
  <c r="R14" i="9"/>
  <c r="G14" i="9"/>
  <c r="R13" i="9"/>
  <c r="G13" i="9"/>
  <c r="R12" i="9"/>
  <c r="R11" i="9"/>
  <c r="G11" i="9"/>
  <c r="R10" i="9"/>
  <c r="R9" i="9"/>
  <c r="G9" i="9"/>
  <c r="R8" i="9"/>
  <c r="G8" i="9"/>
  <c r="R7" i="9"/>
  <c r="G7" i="9"/>
  <c r="R6" i="9"/>
  <c r="G6" i="9"/>
  <c r="R5" i="9"/>
  <c r="R4" i="9"/>
  <c r="R3" i="9"/>
  <c r="G67" i="7"/>
  <c r="H20" i="8"/>
  <c r="R49" i="7"/>
  <c r="R48" i="7"/>
  <c r="R47" i="7"/>
  <c r="E24" i="8"/>
  <c r="E15" i="8"/>
  <c r="H12" i="8"/>
  <c r="H6" i="8"/>
  <c r="H45" i="8"/>
  <c r="G30" i="7"/>
  <c r="G13" i="7"/>
  <c r="G11" i="7"/>
  <c r="G6" i="7"/>
  <c r="F69" i="7"/>
  <c r="G68" i="7"/>
  <c r="G66" i="7"/>
  <c r="G63" i="7"/>
  <c r="G61" i="7"/>
  <c r="G59" i="7"/>
  <c r="G57" i="7"/>
  <c r="G55" i="7"/>
  <c r="G54" i="7"/>
  <c r="G53" i="7"/>
  <c r="G51" i="7"/>
  <c r="G46" i="7"/>
  <c r="G41" i="7"/>
  <c r="G38" i="7"/>
  <c r="G32" i="7"/>
  <c r="G25" i="7"/>
  <c r="G23" i="7"/>
  <c r="G21" i="7"/>
  <c r="G19" i="7"/>
  <c r="G17" i="7"/>
  <c r="G14" i="7"/>
  <c r="G9" i="7"/>
  <c r="G8" i="7"/>
  <c r="G7" i="7"/>
  <c r="E51" i="8"/>
  <c r="B47" i="8"/>
  <c r="B41" i="8"/>
  <c r="E40" i="8"/>
  <c r="B34" i="8"/>
  <c r="E33" i="8"/>
  <c r="B24" i="8"/>
  <c r="E20" i="8"/>
  <c r="B17" i="8"/>
  <c r="E10" i="8"/>
  <c r="R76" i="7"/>
  <c r="R75" i="7"/>
  <c r="R74" i="7"/>
  <c r="R73" i="7"/>
  <c r="R72" i="7"/>
  <c r="R71" i="7"/>
  <c r="R70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H13" i="4"/>
  <c r="Q43" i="2"/>
  <c r="E20" i="4"/>
  <c r="B24" i="4"/>
  <c r="H7" i="4"/>
  <c r="E25" i="4"/>
  <c r="E33" i="4"/>
  <c r="B34" i="4"/>
  <c r="E40" i="4"/>
  <c r="B41" i="4"/>
  <c r="B47" i="4"/>
  <c r="E51" i="4"/>
  <c r="B17" i="4"/>
  <c r="H45" i="4"/>
  <c r="E10" i="4"/>
  <c r="E15" i="3"/>
  <c r="E10" i="3"/>
  <c r="E27" i="3"/>
  <c r="E34" i="3"/>
  <c r="E40" i="3"/>
  <c r="E50" i="3"/>
  <c r="B27" i="3"/>
  <c r="B32" i="3"/>
  <c r="B38" i="3"/>
  <c r="E77" i="2"/>
  <c r="Q76" i="2"/>
  <c r="Q75" i="2"/>
  <c r="Q74" i="2"/>
  <c r="Q73" i="2"/>
  <c r="Q72" i="2"/>
  <c r="Q71" i="2"/>
  <c r="Q70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E79" i="1"/>
  <c r="P5" i="1"/>
  <c r="P6" i="1"/>
  <c r="P4" i="1"/>
  <c r="P3" i="1"/>
  <c r="H45" i="3"/>
  <c r="H15" i="3"/>
  <c r="B16" i="3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G69" i="9" l="1"/>
  <c r="G78" i="9" s="1"/>
  <c r="G69" i="7"/>
  <c r="G77" i="7" s="1"/>
  <c r="H5" i="19" l="1"/>
  <c r="B12" i="23"/>
  <c r="E47" i="19"/>
  <c r="H10" i="23"/>
  <c r="E22" i="19"/>
  <c r="E7" i="23"/>
</calcChain>
</file>

<file path=xl/sharedStrings.xml><?xml version="1.0" encoding="utf-8"?>
<sst xmlns="http://schemas.openxmlformats.org/spreadsheetml/2006/main" count="5242" uniqueCount="216">
  <si>
    <t>Taxing Dist</t>
  </si>
  <si>
    <t>Coolin</t>
  </si>
  <si>
    <t>Olson</t>
  </si>
  <si>
    <t>Atkins</t>
  </si>
  <si>
    <t>FIRE</t>
  </si>
  <si>
    <t>DIST. #</t>
  </si>
  <si>
    <t>Bisbee</t>
  </si>
  <si>
    <t>Cando</t>
  </si>
  <si>
    <t>Egeland</t>
  </si>
  <si>
    <t>Calvin</t>
  </si>
  <si>
    <t>Rock Lake</t>
  </si>
  <si>
    <t>Rolla</t>
  </si>
  <si>
    <t>Sarles</t>
  </si>
  <si>
    <t>Starkweather</t>
  </si>
  <si>
    <t>Leeds</t>
  </si>
  <si>
    <t>S/D No</t>
  </si>
  <si>
    <t>Fire Dist</t>
  </si>
  <si>
    <t>Water</t>
  </si>
  <si>
    <t>Valuation</t>
  </si>
  <si>
    <t>SCH GEN</t>
  </si>
  <si>
    <t>TECH</t>
  </si>
  <si>
    <t>Bldg Fund</t>
  </si>
  <si>
    <t>Hansboro</t>
  </si>
  <si>
    <t>Perth</t>
  </si>
  <si>
    <t xml:space="preserve"> </t>
  </si>
  <si>
    <t>SP RES</t>
  </si>
  <si>
    <t>SP ASMT</t>
  </si>
  <si>
    <t>HS TUIT</t>
  </si>
  <si>
    <t>Fire/Park</t>
  </si>
  <si>
    <t>General</t>
  </si>
  <si>
    <t>St &amp; Cty</t>
  </si>
  <si>
    <t>Total Mill</t>
  </si>
  <si>
    <t>Maza</t>
  </si>
  <si>
    <t>Sidney</t>
  </si>
  <si>
    <t>Picton</t>
  </si>
  <si>
    <t>New City</t>
  </si>
  <si>
    <t>Paulson</t>
  </si>
  <si>
    <t>Zion</t>
  </si>
  <si>
    <t>Springfield</t>
  </si>
  <si>
    <t>Bethel</t>
  </si>
  <si>
    <t>Victor</t>
  </si>
  <si>
    <t>Crocus</t>
  </si>
  <si>
    <t>Twin Hill</t>
  </si>
  <si>
    <t>Teddy</t>
  </si>
  <si>
    <t>Virginia</t>
  </si>
  <si>
    <t>Howell</t>
  </si>
  <si>
    <t>Monroe</t>
  </si>
  <si>
    <t>Mt. View</t>
  </si>
  <si>
    <t>Armourdale</t>
  </si>
  <si>
    <t>Lansing</t>
  </si>
  <si>
    <t>Dash</t>
  </si>
  <si>
    <t>Smith</t>
  </si>
  <si>
    <t>Gerrard</t>
  </si>
  <si>
    <t>Sorenson</t>
  </si>
  <si>
    <t>Grainfield</t>
  </si>
  <si>
    <t>CITY OF CANDO</t>
  </si>
  <si>
    <t>CITY OF BISBEE</t>
  </si>
  <si>
    <t>CITY OF SARLES</t>
  </si>
  <si>
    <t>CITY LEVIES</t>
  </si>
  <si>
    <t>Advertising</t>
  </si>
  <si>
    <t>Insurance Reserve</t>
  </si>
  <si>
    <t>Social Security</t>
  </si>
  <si>
    <t>Emergency</t>
  </si>
  <si>
    <t>TOTAL</t>
  </si>
  <si>
    <t>CITY OF PERTH</t>
  </si>
  <si>
    <t>Special Assessment</t>
  </si>
  <si>
    <t>SARLES CITY PARK</t>
  </si>
  <si>
    <t>CANDO CITY PARK</t>
  </si>
  <si>
    <t>SCHOOL DIST LEVIES</t>
  </si>
  <si>
    <t>SOUTHERN S/D #8</t>
  </si>
  <si>
    <t>HS Tuition</t>
  </si>
  <si>
    <t>Building</t>
  </si>
  <si>
    <t>LEEDS S/D #6</t>
  </si>
  <si>
    <t>Special Reserve</t>
  </si>
  <si>
    <t>Technology</t>
  </si>
  <si>
    <t>COUNTY LEVIES</t>
  </si>
  <si>
    <t>Road</t>
  </si>
  <si>
    <t>TOTAL COUNTY LEVIES</t>
  </si>
  <si>
    <t>STATE LEVY</t>
  </si>
  <si>
    <t>CITY OF EGELAND</t>
  </si>
  <si>
    <t>CITY OF ROCK LAKE</t>
  </si>
  <si>
    <t>BISBEE / EGELAND S/D #2</t>
  </si>
  <si>
    <t>MUNICH S/D #19</t>
  </si>
  <si>
    <t xml:space="preserve">Technology </t>
  </si>
  <si>
    <t>NORTH CENTRAL S/D #28</t>
  </si>
  <si>
    <t>STARKWEATHER S/D #44</t>
  </si>
  <si>
    <t>MT. PLEASANT S/D #4</t>
  </si>
  <si>
    <t>RURAL FIRE DISTRICTS</t>
  </si>
  <si>
    <t>TOTAL SOUTH AMBULANCE</t>
  </si>
  <si>
    <t>TOTAL N AMB w/o WATER</t>
  </si>
  <si>
    <t>TOTAL N AMB w/WATER</t>
  </si>
  <si>
    <t>TOTAL CITY OF CANDO</t>
  </si>
  <si>
    <t>Page 2</t>
  </si>
  <si>
    <t>Page 1</t>
  </si>
  <si>
    <t>S &amp; I</t>
  </si>
  <si>
    <t>ROCK LAKE CITY PARK</t>
  </si>
  <si>
    <t>County Valuation</t>
  </si>
  <si>
    <t xml:space="preserve">  </t>
  </si>
  <si>
    <t xml:space="preserve">General                          </t>
  </si>
  <si>
    <r>
      <t xml:space="preserve">Advertising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</si>
  <si>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Fire Dept Reserve         </t>
  </si>
  <si>
    <r>
      <t xml:space="preserve">Bldg &amp; Acquisition   </t>
    </r>
    <r>
      <rPr>
        <sz val="7"/>
        <color theme="1"/>
        <rFont val="Calibri"/>
        <family val="2"/>
        <scheme val="minor"/>
      </rPr>
      <t xml:space="preserve">     </t>
    </r>
  </si>
  <si>
    <t xml:space="preserve">Airport                           </t>
  </si>
  <si>
    <r>
      <t xml:space="preserve">Insurance Reserve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</si>
  <si>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Social Security             </t>
  </si>
  <si>
    <r>
      <t xml:space="preserve">Emergency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</si>
  <si>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Special Assessments   </t>
    </r>
    <r>
      <rPr>
        <i/>
        <sz val="6"/>
        <color theme="1"/>
        <rFont val="Calibri"/>
        <family val="2"/>
        <scheme val="minor"/>
      </rPr>
      <t xml:space="preserve"> </t>
    </r>
  </si>
  <si>
    <r>
      <t xml:space="preserve">Employee Pension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</si>
  <si>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Library                            </t>
    </r>
    <r>
      <rPr>
        <sz val="7"/>
        <color theme="1"/>
        <rFont val="Calibri"/>
        <family val="2"/>
        <scheme val="minor"/>
      </rPr>
      <t xml:space="preserve"> </t>
    </r>
  </si>
  <si>
    <t xml:space="preserve">Cemetary                        </t>
  </si>
  <si>
    <t xml:space="preserve">Job Development         </t>
  </si>
  <si>
    <t xml:space="preserve">HS Tuition                      </t>
  </si>
  <si>
    <r>
      <t xml:space="preserve">Building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</si>
  <si>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Special Assessment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</si>
  <si>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Remodeling Bond         </t>
  </si>
  <si>
    <r>
      <t xml:space="preserve">Bisbee               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</si>
  <si>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Technology                    </t>
  </si>
  <si>
    <t xml:space="preserve">Special Reserve             </t>
  </si>
  <si>
    <r>
      <t xml:space="preserve">S &amp; I - Const Bond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</si>
  <si>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 &amp; I - State Bond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</si>
  <si>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Airport   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</si>
  <si>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Ambulance South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</si>
  <si>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Ambulance North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</si>
  <si>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Devils Lake Basin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</si>
  <si>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General                 </t>
    </r>
    <r>
      <rPr>
        <sz val="7"/>
        <color theme="1"/>
        <rFont val="Calibri"/>
        <family val="2"/>
        <scheme val="minor"/>
      </rPr>
      <t xml:space="preserve">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</si>
  <si>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Social Security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</si>
  <si>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General                           </t>
  </si>
  <si>
    <r>
      <t xml:space="preserve">Road      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</si>
  <si>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Emergency                    </t>
    </r>
    <r>
      <rPr>
        <i/>
        <sz val="7"/>
        <color theme="1"/>
        <rFont val="Calibri"/>
        <family val="2"/>
        <scheme val="minor"/>
      </rPr>
      <t xml:space="preserve">   </t>
    </r>
  </si>
  <si>
    <r>
      <t xml:space="preserve">Special Road / Bridge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</si>
  <si>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Welfare Deficiency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</si>
  <si>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Veterans Service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</si>
  <si>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Farm to Market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</si>
  <si>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OASIS &amp; Fed SS     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</si>
  <si>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Regional Correction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</si>
  <si>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Health Insurance  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</si>
  <si>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Health District               </t>
  </si>
  <si>
    <r>
      <t xml:space="preserve">County Agent         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</si>
  <si>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County Parks                </t>
    </r>
    <r>
      <rPr>
        <i/>
        <sz val="7"/>
        <color theme="1"/>
        <rFont val="Calibri"/>
        <family val="2"/>
        <scheme val="minor"/>
      </rPr>
      <t xml:space="preserve">  </t>
    </r>
  </si>
  <si>
    <t xml:space="preserve">Historical Society         </t>
  </si>
  <si>
    <r>
      <t xml:space="preserve">Hospital         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</si>
  <si>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Weed Control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</si>
  <si>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Leafy Spurge      </t>
    </r>
    <r>
      <rPr>
        <i/>
        <sz val="7"/>
        <color theme="1"/>
        <rFont val="Calibri"/>
        <family val="2"/>
        <scheme val="minor"/>
      </rPr>
      <t xml:space="preserve">                  </t>
    </r>
  </si>
  <si>
    <t xml:space="preserve">Water Resource            </t>
  </si>
  <si>
    <r>
      <t xml:space="preserve">Soil Conservation       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</si>
  <si>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Soil Cons Ins Reserve </t>
    </r>
    <r>
      <rPr>
        <i/>
        <sz val="7"/>
        <color theme="1"/>
        <rFont val="Calibri"/>
        <family val="2"/>
        <scheme val="minor"/>
      </rPr>
      <t xml:space="preserve">  </t>
    </r>
  </si>
  <si>
    <r>
      <t xml:space="preserve">Senior Citizen                </t>
    </r>
    <r>
      <rPr>
        <i/>
        <sz val="7"/>
        <color theme="1"/>
        <rFont val="Calibri"/>
        <family val="2"/>
        <scheme val="minor"/>
      </rPr>
      <t xml:space="preserve"> </t>
    </r>
  </si>
  <si>
    <r>
      <t xml:space="preserve">Insurance Reserve       </t>
    </r>
    <r>
      <rPr>
        <i/>
        <sz val="7"/>
        <color theme="1"/>
        <rFont val="Calibri"/>
        <family val="2"/>
        <scheme val="minor"/>
      </rPr>
      <t xml:space="preserve"> </t>
    </r>
  </si>
  <si>
    <t xml:space="preserve">State Medical Center    </t>
  </si>
  <si>
    <t>Prepared by TOWNER COUNTY AUDITOR 12/11/2007</t>
  </si>
  <si>
    <t>CITIES</t>
  </si>
  <si>
    <t>NORTH STAR S/D #10</t>
  </si>
  <si>
    <t>CITY OF HANSBORO</t>
  </si>
  <si>
    <t>Social Service District</t>
  </si>
  <si>
    <t xml:space="preserve">Public Health District               </t>
  </si>
  <si>
    <t>Ambulan</t>
  </si>
  <si>
    <t>S</t>
  </si>
  <si>
    <t>N</t>
  </si>
  <si>
    <r>
      <t>N</t>
    </r>
    <r>
      <rPr>
        <sz val="5"/>
        <color theme="1"/>
        <rFont val="Arial"/>
        <family val="2"/>
      </rPr>
      <t>orth</t>
    </r>
  </si>
  <si>
    <r>
      <t>S</t>
    </r>
    <r>
      <rPr>
        <sz val="5"/>
        <color theme="1"/>
        <rFont val="Arial"/>
        <family val="2"/>
      </rPr>
      <t>outh</t>
    </r>
  </si>
  <si>
    <t>TOTAL N AMB w/DL BASIN</t>
  </si>
  <si>
    <t>TOTAL N AMB w/o DL BASIN</t>
  </si>
  <si>
    <t>St &amp; Cnty</t>
  </si>
  <si>
    <t>Township General</t>
  </si>
  <si>
    <r>
      <rPr>
        <sz val="5"/>
        <color theme="1"/>
        <rFont val="Calibri"/>
        <family val="2"/>
        <scheme val="minor"/>
      </rPr>
      <t xml:space="preserve">City             </t>
    </r>
    <r>
      <rPr>
        <u/>
        <sz val="5"/>
        <color theme="1"/>
        <rFont val="Calibri"/>
        <family val="2"/>
        <scheme val="minor"/>
      </rPr>
      <t>Total</t>
    </r>
  </si>
  <si>
    <r>
      <t xml:space="preserve">Airport                   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</si>
  <si>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r>
      <t xml:space="preserve">Ambulance South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</si>
  <si>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r>
      <t xml:space="preserve">Ambulance North        </t>
    </r>
    <r>
      <rPr>
        <b/>
        <i/>
        <sz val="7"/>
        <color theme="1"/>
        <rFont val="Calibri"/>
        <family val="2"/>
        <scheme val="minor"/>
      </rPr>
      <t xml:space="preserve">  </t>
    </r>
  </si>
  <si>
    <r>
      <t xml:space="preserve">Devils Lake Basin         </t>
    </r>
    <r>
      <rPr>
        <b/>
        <i/>
        <sz val="7"/>
        <color theme="1"/>
        <rFont val="Calibri"/>
        <family val="2"/>
        <scheme val="minor"/>
      </rPr>
      <t xml:space="preserve"> </t>
    </r>
  </si>
  <si>
    <t xml:space="preserve">Special Assessment     </t>
  </si>
  <si>
    <t>Prepared by TOWNER COUNTY AUDITOR 11/26/2008</t>
  </si>
  <si>
    <t>#</t>
  </si>
  <si>
    <t>By District Valuation</t>
  </si>
  <si>
    <t>Total Twnshp Valuation</t>
  </si>
  <si>
    <t>Prepared by TOWNER COUNTY AUDITOR 11/30/2009</t>
  </si>
  <si>
    <t>DIST #</t>
  </si>
  <si>
    <t>Rock Lake      5</t>
  </si>
  <si>
    <t>Starkweather  8</t>
  </si>
  <si>
    <t>Prepared by TOWNER COUNTY AUDITOR 11/30/2010</t>
  </si>
  <si>
    <t>Job Development Auth</t>
  </si>
  <si>
    <t>Total County Valuation</t>
  </si>
  <si>
    <t>Total City Valuation</t>
  </si>
  <si>
    <t>Prepared by TOWNER COUNTY AUDITOR 11/30/2011</t>
  </si>
  <si>
    <t xml:space="preserve">Rock Lake </t>
  </si>
  <si>
    <t xml:space="preserve">Rolla </t>
  </si>
  <si>
    <t xml:space="preserve">Sarles </t>
  </si>
  <si>
    <t xml:space="preserve">Starkweather </t>
  </si>
  <si>
    <t xml:space="preserve">Leeds </t>
  </si>
  <si>
    <t>Prepared by TOWNER COUNTY AUDITOR 11/30/2012</t>
  </si>
  <si>
    <t>MT. PLEASANT ANNEX S/D #05</t>
  </si>
  <si>
    <t>Prepared by TOWNER COUNTY AUDITOR 11/30/2013</t>
  </si>
  <si>
    <t>Rolla Ambulance</t>
  </si>
  <si>
    <t>TOTAL R AMB w/o DL BASIN</t>
  </si>
  <si>
    <t>TOTAL R AMB w/DL BASIN</t>
  </si>
  <si>
    <t>Bond Interst &amp; Sinking</t>
  </si>
  <si>
    <t>Prepared by TOWNER COUNTY AUDITOR 11/30/2014</t>
  </si>
  <si>
    <t>Tuition</t>
  </si>
  <si>
    <t>Miscellaneous</t>
  </si>
  <si>
    <t>MISC</t>
  </si>
  <si>
    <t xml:space="preserve">Emergency                       </t>
  </si>
  <si>
    <t xml:space="preserve">Farm to Market              </t>
  </si>
  <si>
    <t xml:space="preserve">County Agent                   </t>
  </si>
  <si>
    <t xml:space="preserve">Weed Control                 </t>
  </si>
  <si>
    <t>Historical Society</t>
  </si>
  <si>
    <t>Hospital</t>
  </si>
  <si>
    <t xml:space="preserve">Soil Conservation          </t>
  </si>
  <si>
    <t xml:space="preserve">Senior Citizen                 </t>
  </si>
  <si>
    <t>Road (Emergency)</t>
  </si>
  <si>
    <t>Prepared by TOWNER COUNTY AUDITOR 11/30/2015</t>
  </si>
  <si>
    <t>BOND INT/SP ASMT</t>
  </si>
  <si>
    <t>Prepared by TOWNER COUNTY AUDITOR 11/30/2016</t>
  </si>
  <si>
    <t>Prepared by TOWNER COUNTY AUDITOR 11/30/2017</t>
  </si>
  <si>
    <t>Prepared by TOWNER COUNTY AUDITOR 11/30/2018</t>
  </si>
  <si>
    <t>Prepared by TOWNER COUNTY AUDITOR 11/30/2019</t>
  </si>
  <si>
    <t>Prepared by TOWNER COUNTY AUDITOR 11/30/2020</t>
  </si>
  <si>
    <t>Prepared by TOWNER COUNTY AUDITOR 11/30/2021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</si>
</sst>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7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u/>
      <sz val="7"/>
      <color theme="1"/>
      <name val="Arial"/>
      <family val="2"/>
    </font>
    <font>
      <b/>
      <sz val="9"/>
      <color theme="1"/>
      <name val="Arial"/>
      <family val="2"/>
    </font>
    <font>
      <u/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5"/>
      <color theme="1"/>
      <name val="Arial"/>
      <family val="2"/>
    </font>
    <font>
      <u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i/>
      <sz val="8"/>
      <color rgb="FFFF0000"/>
      <name val="Arial"/>
      <family val="2"/>
    </font>
    <font>
      <i/>
      <sz val="7"/>
      <name val="Arial"/>
      <family val="2"/>
    </font>
    <font>
      <i/>
      <sz val="7"/>
      <color theme="1"/>
      <name val="Arial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1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6" fillId="0" borderId="0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2" fontId="0" fillId="0" borderId="0" xfId="0" applyNumberForma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0" fontId="0" fillId="0" borderId="8" xfId="0" applyBorder="1"/>
    <xf numFmtId="2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0" fontId="5" fillId="0" borderId="1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16" fillId="0" borderId="0" xfId="0" applyFont="1" applyBorder="1"/>
    <xf numFmtId="0" fontId="8" fillId="2" borderId="6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2" fontId="8" fillId="0" borderId="0" xfId="0" applyNumberFormat="1" applyFont="1" applyBorder="1" applyAlignment="1" applyProtection="1">
      <alignment vertical="top"/>
    </xf>
    <xf numFmtId="0" fontId="8" fillId="0" borderId="5" xfId="0" applyFont="1" applyBorder="1" applyAlignment="1">
      <alignment vertical="top"/>
    </xf>
    <xf numFmtId="0" fontId="11" fillId="2" borderId="12" xfId="0" applyFont="1" applyFill="1" applyBorder="1" applyAlignment="1"/>
    <xf numFmtId="0" fontId="8" fillId="0" borderId="3" xfId="0" applyFont="1" applyBorder="1" applyAlignment="1">
      <alignment vertical="top"/>
    </xf>
    <xf numFmtId="0" fontId="13" fillId="0" borderId="0" xfId="0" applyFont="1" applyBorder="1"/>
    <xf numFmtId="2" fontId="14" fillId="0" borderId="7" xfId="0" applyNumberFormat="1" applyFont="1" applyBorder="1" applyAlignment="1">
      <alignment horizontal="right"/>
    </xf>
    <xf numFmtId="0" fontId="17" fillId="0" borderId="7" xfId="0" applyFont="1" applyBorder="1"/>
    <xf numFmtId="2" fontId="8" fillId="0" borderId="1" xfId="0" applyNumberFormat="1" applyFont="1" applyBorder="1" applyAlignment="1" applyProtection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2" fontId="8" fillId="0" borderId="16" xfId="0" applyNumberFormat="1" applyFont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/>
    </xf>
    <xf numFmtId="3" fontId="18" fillId="2" borderId="11" xfId="0" applyNumberFormat="1" applyFont="1" applyFill="1" applyBorder="1" applyAlignment="1"/>
    <xf numFmtId="0" fontId="12" fillId="0" borderId="12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9" fillId="2" borderId="20" xfId="0" applyFont="1" applyFill="1" applyBorder="1" applyAlignment="1">
      <alignment vertical="top"/>
    </xf>
    <xf numFmtId="0" fontId="9" fillId="2" borderId="13" xfId="0" applyFont="1" applyFill="1" applyBorder="1" applyAlignment="1">
      <alignment vertical="top"/>
    </xf>
    <xf numFmtId="2" fontId="9" fillId="2" borderId="20" xfId="0" applyNumberFormat="1" applyFont="1" applyFill="1" applyBorder="1" applyAlignment="1">
      <alignment vertical="top"/>
    </xf>
    <xf numFmtId="2" fontId="9" fillId="2" borderId="13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2" fontId="5" fillId="2" borderId="3" xfId="0" applyNumberFormat="1" applyFont="1" applyFill="1" applyBorder="1" applyAlignment="1">
      <alignment horizontal="right"/>
    </xf>
    <xf numFmtId="0" fontId="5" fillId="2" borderId="0" xfId="0" applyFont="1" applyFill="1" applyBorder="1"/>
    <xf numFmtId="2" fontId="5" fillId="2" borderId="4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" xfId="0" applyFont="1" applyFill="1" applyBorder="1"/>
    <xf numFmtId="2" fontId="15" fillId="2" borderId="4" xfId="0" applyNumberFormat="1" applyFont="1" applyFill="1" applyBorder="1" applyAlignment="1">
      <alignment horizontal="right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/>
    <xf numFmtId="0" fontId="7" fillId="5" borderId="10" xfId="0" applyFont="1" applyFill="1" applyBorder="1"/>
    <xf numFmtId="0" fontId="5" fillId="2" borderId="10" xfId="0" applyFont="1" applyFill="1" applyBorder="1"/>
    <xf numFmtId="2" fontId="5" fillId="2" borderId="0" xfId="0" applyNumberFormat="1" applyFont="1" applyFill="1" applyBorder="1" applyAlignment="1">
      <alignment horizontal="right"/>
    </xf>
    <xf numFmtId="0" fontId="6" fillId="2" borderId="10" xfId="0" applyFont="1" applyFill="1" applyBorder="1"/>
    <xf numFmtId="2" fontId="5" fillId="2" borderId="1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5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vertical="top"/>
    </xf>
    <xf numFmtId="0" fontId="3" fillId="2" borderId="7" xfId="0" applyFont="1" applyFill="1" applyBorder="1" applyAlignment="1">
      <alignment horizontal="right"/>
    </xf>
    <xf numFmtId="3" fontId="8" fillId="4" borderId="13" xfId="0" applyNumberFormat="1" applyFont="1" applyFill="1" applyBorder="1" applyAlignment="1">
      <alignment vertical="top"/>
    </xf>
    <xf numFmtId="3" fontId="8" fillId="4" borderId="7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/>
    <xf numFmtId="3" fontId="8" fillId="4" borderId="21" xfId="0" applyNumberFormat="1" applyFont="1" applyFill="1" applyBorder="1" applyAlignment="1">
      <alignment vertical="top"/>
    </xf>
    <xf numFmtId="3" fontId="8" fillId="4" borderId="13" xfId="0" applyNumberFormat="1" applyFont="1" applyFill="1" applyBorder="1" applyAlignment="1">
      <alignment horizontal="right" vertical="top"/>
    </xf>
    <xf numFmtId="3" fontId="8" fillId="3" borderId="18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15" fillId="0" borderId="4" xfId="0" applyNumberFormat="1" applyFont="1" applyBorder="1" applyAlignment="1">
      <alignment horizontal="right"/>
    </xf>
    <xf numFmtId="0" fontId="5" fillId="0" borderId="5" xfId="0" applyFont="1" applyBorder="1"/>
    <xf numFmtId="0" fontId="5" fillId="2" borderId="5" xfId="0" applyFont="1" applyFill="1" applyBorder="1"/>
    <xf numFmtId="0" fontId="5" fillId="0" borderId="10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0" fontId="6" fillId="0" borderId="10" xfId="0" applyFont="1" applyFill="1" applyBorder="1"/>
    <xf numFmtId="2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/>
    <xf numFmtId="2" fontId="15" fillId="2" borderId="11" xfId="0" applyNumberFormat="1" applyFont="1" applyFill="1" applyBorder="1" applyAlignment="1">
      <alignment horizontal="right"/>
    </xf>
    <xf numFmtId="0" fontId="15" fillId="2" borderId="5" xfId="0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2" fontId="15" fillId="0" borderId="2" xfId="0" applyNumberFormat="1" applyFont="1" applyBorder="1" applyAlignment="1">
      <alignment horizontal="right"/>
    </xf>
    <xf numFmtId="2" fontId="5" fillId="5" borderId="3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5" xfId="0" applyFont="1" applyFill="1" applyBorder="1"/>
    <xf numFmtId="2" fontId="15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8" fillId="3" borderId="19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3" borderId="23" xfId="0" applyFont="1" applyFill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center" wrapText="1"/>
    </xf>
    <xf numFmtId="2" fontId="9" fillId="3" borderId="19" xfId="0" applyNumberFormat="1" applyFont="1" applyFill="1" applyBorder="1" applyAlignment="1">
      <alignment vertical="top"/>
    </xf>
    <xf numFmtId="2" fontId="8" fillId="0" borderId="3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0" fillId="0" borderId="0" xfId="0" applyNumberFormat="1"/>
    <xf numFmtId="0" fontId="10" fillId="0" borderId="1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vertical="top"/>
    </xf>
    <xf numFmtId="2" fontId="8" fillId="0" borderId="20" xfId="0" applyNumberFormat="1" applyFont="1" applyFill="1" applyBorder="1" applyAlignment="1">
      <alignment vertical="top"/>
    </xf>
    <xf numFmtId="0" fontId="8" fillId="0" borderId="2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2" fontId="8" fillId="0" borderId="1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2" fontId="8" fillId="0" borderId="14" xfId="0" applyNumberFormat="1" applyFont="1" applyFill="1" applyBorder="1" applyAlignment="1">
      <alignment vertical="top"/>
    </xf>
    <xf numFmtId="0" fontId="5" fillId="0" borderId="12" xfId="0" applyFont="1" applyBorder="1" applyAlignment="1">
      <alignment horizontal="right"/>
    </xf>
    <xf numFmtId="0" fontId="5" fillId="0" borderId="6" xfId="0" applyFont="1" applyBorder="1"/>
    <xf numFmtId="2" fontId="5" fillId="0" borderId="11" xfId="0" applyNumberFormat="1" applyFont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2" fillId="4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8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8" fillId="0" borderId="31" xfId="0" applyFont="1" applyFill="1" applyBorder="1" applyAlignment="1">
      <alignment vertical="top"/>
    </xf>
    <xf numFmtId="0" fontId="8" fillId="0" borderId="32" xfId="0" applyFont="1" applyFill="1" applyBorder="1" applyAlignment="1">
      <alignment vertical="top"/>
    </xf>
    <xf numFmtId="0" fontId="8" fillId="0" borderId="33" xfId="0" applyFont="1" applyFill="1" applyBorder="1" applyAlignment="1">
      <alignment vertical="top"/>
    </xf>
    <xf numFmtId="2" fontId="8" fillId="0" borderId="16" xfId="0" applyNumberFormat="1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0" fontId="8" fillId="0" borderId="34" xfId="0" applyFont="1" applyFill="1" applyBorder="1" applyAlignment="1">
      <alignment vertical="top"/>
    </xf>
    <xf numFmtId="2" fontId="8" fillId="0" borderId="36" xfId="0" applyNumberFormat="1" applyFont="1" applyFill="1" applyBorder="1" applyAlignment="1">
      <alignment vertical="top"/>
    </xf>
    <xf numFmtId="0" fontId="8" fillId="0" borderId="36" xfId="0" applyFont="1" applyFill="1" applyBorder="1" applyAlignment="1">
      <alignment vertical="top"/>
    </xf>
    <xf numFmtId="0" fontId="5" fillId="2" borderId="10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6" fillId="5" borderId="9" xfId="0" applyFont="1" applyFill="1" applyBorder="1"/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horizontal="center" vertical="top"/>
    </xf>
    <xf numFmtId="3" fontId="8" fillId="4" borderId="37" xfId="0" applyNumberFormat="1" applyFont="1" applyFill="1" applyBorder="1" applyAlignment="1">
      <alignment vertical="top"/>
    </xf>
    <xf numFmtId="0" fontId="8" fillId="0" borderId="28" xfId="0" applyFont="1" applyBorder="1" applyAlignment="1">
      <alignment vertical="top"/>
    </xf>
    <xf numFmtId="3" fontId="8" fillId="4" borderId="38" xfId="0" applyNumberFormat="1" applyFont="1" applyFill="1" applyBorder="1" applyAlignment="1">
      <alignment vertical="top"/>
    </xf>
    <xf numFmtId="0" fontId="8" fillId="0" borderId="31" xfId="0" applyFont="1" applyBorder="1" applyAlignment="1">
      <alignment vertical="top"/>
    </xf>
    <xf numFmtId="3" fontId="8" fillId="4" borderId="39" xfId="0" applyNumberFormat="1" applyFont="1" applyFill="1" applyBorder="1" applyAlignment="1">
      <alignment vertical="top"/>
    </xf>
    <xf numFmtId="0" fontId="8" fillId="0" borderId="33" xfId="0" applyFont="1" applyBorder="1" applyAlignment="1">
      <alignment vertical="top"/>
    </xf>
    <xf numFmtId="3" fontId="8" fillId="4" borderId="40" xfId="0" applyNumberFormat="1" applyFont="1" applyFill="1" applyBorder="1" applyAlignment="1">
      <alignment vertical="top"/>
    </xf>
    <xf numFmtId="0" fontId="8" fillId="0" borderId="36" xfId="0" applyFont="1" applyBorder="1" applyAlignment="1">
      <alignment vertical="top"/>
    </xf>
    <xf numFmtId="3" fontId="8" fillId="4" borderId="37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2" fontId="9" fillId="2" borderId="45" xfId="0" applyNumberFormat="1" applyFont="1" applyFill="1" applyBorder="1" applyAlignment="1">
      <alignment vertical="top"/>
    </xf>
    <xf numFmtId="2" fontId="8" fillId="0" borderId="46" xfId="0" applyNumberFormat="1" applyFont="1" applyFill="1" applyBorder="1" applyAlignment="1">
      <alignment vertical="top"/>
    </xf>
    <xf numFmtId="2" fontId="9" fillId="2" borderId="47" xfId="0" applyNumberFormat="1" applyFont="1" applyFill="1" applyBorder="1" applyAlignment="1">
      <alignment vertical="top"/>
    </xf>
    <xf numFmtId="0" fontId="8" fillId="0" borderId="46" xfId="0" applyFont="1" applyFill="1" applyBorder="1" applyAlignment="1">
      <alignment vertical="top"/>
    </xf>
    <xf numFmtId="2" fontId="8" fillId="0" borderId="48" xfId="0" applyNumberFormat="1" applyFont="1" applyFill="1" applyBorder="1" applyAlignment="1">
      <alignment vertical="top"/>
    </xf>
    <xf numFmtId="2" fontId="9" fillId="2" borderId="39" xfId="0" applyNumberFormat="1" applyFont="1" applyFill="1" applyBorder="1" applyAlignment="1">
      <alignment vertical="top"/>
    </xf>
    <xf numFmtId="0" fontId="8" fillId="0" borderId="49" xfId="0" applyFont="1" applyFill="1" applyBorder="1" applyAlignment="1">
      <alignment vertical="top"/>
    </xf>
    <xf numFmtId="2" fontId="9" fillId="2" borderId="30" xfId="0" applyNumberFormat="1" applyFont="1" applyFill="1" applyBorder="1" applyAlignment="1">
      <alignment vertical="top"/>
    </xf>
    <xf numFmtId="2" fontId="9" fillId="2" borderId="32" xfId="0" applyNumberFormat="1" applyFont="1" applyFill="1" applyBorder="1" applyAlignment="1">
      <alignment vertical="top"/>
    </xf>
    <xf numFmtId="2" fontId="8" fillId="0" borderId="48" xfId="0" applyNumberFormat="1" applyFont="1" applyFill="1" applyBorder="1" applyAlignment="1" applyProtection="1">
      <alignment vertical="top"/>
    </xf>
    <xf numFmtId="2" fontId="8" fillId="0" borderId="46" xfId="0" applyNumberFormat="1" applyFont="1" applyFill="1" applyBorder="1" applyAlignment="1" applyProtection="1">
      <alignment vertical="top"/>
    </xf>
    <xf numFmtId="0" fontId="8" fillId="0" borderId="48" xfId="0" applyFont="1" applyFill="1" applyBorder="1" applyAlignment="1">
      <alignment vertical="top"/>
    </xf>
    <xf numFmtId="0" fontId="8" fillId="0" borderId="5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25" xfId="0" applyFont="1" applyBorder="1" applyAlignment="1">
      <alignment vertical="top"/>
    </xf>
    <xf numFmtId="2" fontId="9" fillId="2" borderId="51" xfId="0" applyNumberFormat="1" applyFont="1" applyFill="1" applyBorder="1" applyAlignment="1">
      <alignment vertical="top"/>
    </xf>
    <xf numFmtId="2" fontId="8" fillId="0" borderId="50" xfId="0" applyNumberFormat="1" applyFont="1" applyFill="1" applyBorder="1" applyAlignment="1">
      <alignment vertical="top"/>
    </xf>
    <xf numFmtId="2" fontId="5" fillId="5" borderId="0" xfId="0" applyNumberFormat="1" applyFont="1" applyFill="1" applyBorder="1" applyAlignment="1">
      <alignment horizontal="right"/>
    </xf>
    <xf numFmtId="2" fontId="5" fillId="5" borderId="2" xfId="0" applyNumberFormat="1" applyFont="1" applyFill="1" applyBorder="1" applyAlignment="1">
      <alignment horizontal="right"/>
    </xf>
    <xf numFmtId="0" fontId="6" fillId="6" borderId="12" xfId="0" applyFont="1" applyFill="1" applyBorder="1"/>
    <xf numFmtId="2" fontId="5" fillId="6" borderId="11" xfId="0" applyNumberFormat="1" applyFont="1" applyFill="1" applyBorder="1" applyAlignment="1">
      <alignment horizontal="right"/>
    </xf>
    <xf numFmtId="0" fontId="6" fillId="6" borderId="12" xfId="0" applyFont="1" applyFill="1" applyBorder="1" applyAlignment="1">
      <alignment horizontal="left"/>
    </xf>
    <xf numFmtId="2" fontId="17" fillId="0" borderId="45" xfId="0" applyNumberFormat="1" applyFont="1" applyBorder="1"/>
    <xf numFmtId="0" fontId="2" fillId="0" borderId="26" xfId="0" applyFont="1" applyBorder="1"/>
    <xf numFmtId="2" fontId="3" fillId="2" borderId="27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11" fillId="4" borderId="41" xfId="0" applyFont="1" applyFill="1" applyBorder="1" applyAlignment="1"/>
    <xf numFmtId="0" fontId="8" fillId="4" borderId="42" xfId="0" applyFont="1" applyFill="1" applyBorder="1" applyAlignment="1">
      <alignment vertical="top"/>
    </xf>
    <xf numFmtId="3" fontId="18" fillId="4" borderId="43" xfId="0" applyNumberFormat="1" applyFont="1" applyFill="1" applyBorder="1" applyAlignment="1"/>
    <xf numFmtId="0" fontId="0" fillId="7" borderId="35" xfId="0" applyFill="1" applyBorder="1"/>
    <xf numFmtId="0" fontId="0" fillId="7" borderId="36" xfId="0" applyFill="1" applyBorder="1"/>
    <xf numFmtId="0" fontId="7" fillId="7" borderId="36" xfId="0" applyFont="1" applyFill="1" applyBorder="1" applyAlignment="1">
      <alignment horizontal="center"/>
    </xf>
    <xf numFmtId="0" fontId="0" fillId="7" borderId="12" xfId="0" applyFill="1" applyBorder="1"/>
    <xf numFmtId="2" fontId="0" fillId="7" borderId="6" xfId="0" applyNumberFormat="1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0" fontId="7" fillId="7" borderId="6" xfId="0" applyFont="1" applyFill="1" applyBorder="1" applyAlignment="1">
      <alignment horizontal="center"/>
    </xf>
    <xf numFmtId="0" fontId="0" fillId="7" borderId="11" xfId="0" applyFill="1" applyBorder="1"/>
    <xf numFmtId="0" fontId="22" fillId="4" borderId="23" xfId="0" applyFont="1" applyFill="1" applyBorder="1" applyAlignment="1">
      <alignment horizontal="center" vertical="center" wrapText="1"/>
    </xf>
    <xf numFmtId="3" fontId="8" fillId="4" borderId="52" xfId="0" applyNumberFormat="1" applyFont="1" applyFill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3" fontId="8" fillId="0" borderId="7" xfId="0" applyNumberFormat="1" applyFont="1" applyFill="1" applyBorder="1" applyAlignment="1">
      <alignment vertical="top"/>
    </xf>
    <xf numFmtId="0" fontId="8" fillId="4" borderId="35" xfId="0" applyFont="1" applyFill="1" applyBorder="1" applyAlignment="1">
      <alignment vertical="top"/>
    </xf>
    <xf numFmtId="0" fontId="8" fillId="4" borderId="36" xfId="0" applyFont="1" applyFill="1" applyBorder="1" applyAlignment="1">
      <alignment horizontal="center" vertical="top"/>
    </xf>
    <xf numFmtId="0" fontId="8" fillId="4" borderId="36" xfId="0" applyFont="1" applyFill="1" applyBorder="1" applyAlignment="1">
      <alignment vertical="top"/>
    </xf>
    <xf numFmtId="0" fontId="8" fillId="4" borderId="28" xfId="0" applyFont="1" applyFill="1" applyBorder="1" applyAlignment="1">
      <alignment vertical="top"/>
    </xf>
    <xf numFmtId="0" fontId="8" fillId="4" borderId="0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0" fontId="8" fillId="4" borderId="3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vertical="top"/>
    </xf>
    <xf numFmtId="0" fontId="8" fillId="4" borderId="13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vertical="top"/>
    </xf>
    <xf numFmtId="0" fontId="8" fillId="4" borderId="5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center" vertical="top"/>
    </xf>
    <xf numFmtId="0" fontId="8" fillId="4" borderId="20" xfId="0" applyFont="1" applyFill="1" applyBorder="1" applyAlignment="1">
      <alignment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2" fontId="5" fillId="6" borderId="6" xfId="0" applyNumberFormat="1" applyFont="1" applyFill="1" applyBorder="1" applyAlignment="1">
      <alignment horizontal="right"/>
    </xf>
    <xf numFmtId="0" fontId="5" fillId="5" borderId="13" xfId="0" applyFont="1" applyFill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2" fontId="15" fillId="0" borderId="0" xfId="0" applyNumberFormat="1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2" fontId="5" fillId="6" borderId="4" xfId="0" applyNumberFormat="1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vertical="top"/>
    </xf>
    <xf numFmtId="0" fontId="8" fillId="8" borderId="28" xfId="0" applyFont="1" applyFill="1" applyBorder="1" applyAlignment="1">
      <alignment vertical="top"/>
    </xf>
    <xf numFmtId="0" fontId="8" fillId="8" borderId="0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left" vertical="top"/>
    </xf>
    <xf numFmtId="3" fontId="8" fillId="8" borderId="7" xfId="0" applyNumberFormat="1" applyFont="1" applyFill="1" applyBorder="1" applyAlignment="1">
      <alignment vertical="top"/>
    </xf>
    <xf numFmtId="0" fontId="8" fillId="8" borderId="31" xfId="0" applyFont="1" applyFill="1" applyBorder="1" applyAlignment="1">
      <alignment vertical="top"/>
    </xf>
    <xf numFmtId="0" fontId="8" fillId="8" borderId="1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vertical="top"/>
    </xf>
    <xf numFmtId="0" fontId="8" fillId="8" borderId="20" xfId="0" applyFont="1" applyFill="1" applyBorder="1" applyAlignment="1">
      <alignment vertical="top"/>
    </xf>
    <xf numFmtId="0" fontId="8" fillId="8" borderId="20" xfId="0" applyFont="1" applyFill="1" applyBorder="1" applyAlignment="1">
      <alignment horizontal="center" vertical="top"/>
    </xf>
    <xf numFmtId="0" fontId="8" fillId="8" borderId="13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vertical="top"/>
    </xf>
    <xf numFmtId="0" fontId="11" fillId="9" borderId="41" xfId="0" applyFont="1" applyFill="1" applyBorder="1" applyAlignment="1"/>
    <xf numFmtId="0" fontId="8" fillId="9" borderId="42" xfId="0" applyFont="1" applyFill="1" applyBorder="1" applyAlignment="1">
      <alignment vertical="top"/>
    </xf>
    <xf numFmtId="0" fontId="22" fillId="9" borderId="23" xfId="0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vertical="top"/>
    </xf>
    <xf numFmtId="3" fontId="8" fillId="9" borderId="30" xfId="0" applyNumberFormat="1" applyFont="1" applyFill="1" applyBorder="1" applyAlignment="1">
      <alignment vertical="top"/>
    </xf>
    <xf numFmtId="3" fontId="8" fillId="9" borderId="32" xfId="0" applyNumberFormat="1" applyFont="1" applyFill="1" applyBorder="1" applyAlignment="1">
      <alignment vertical="top"/>
    </xf>
    <xf numFmtId="3" fontId="18" fillId="9" borderId="16" xfId="0" applyNumberFormat="1" applyFont="1" applyFill="1" applyBorder="1" applyAlignment="1"/>
    <xf numFmtId="3" fontId="8" fillId="9" borderId="38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8" borderId="3" xfId="0" applyFont="1" applyFill="1" applyBorder="1" applyAlignment="1">
      <alignment horizontal="center" vertical="top"/>
    </xf>
    <xf numFmtId="3" fontId="8" fillId="0" borderId="2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horizontal="right" vertical="top"/>
    </xf>
    <xf numFmtId="0" fontId="10" fillId="0" borderId="54" xfId="0" applyFont="1" applyBorder="1" applyAlignment="1">
      <alignment horizontal="center" vertical="center"/>
    </xf>
    <xf numFmtId="2" fontId="9" fillId="3" borderId="55" xfId="0" applyNumberFormat="1" applyFont="1" applyFill="1" applyBorder="1" applyAlignment="1">
      <alignment vertical="top"/>
    </xf>
    <xf numFmtId="3" fontId="18" fillId="9" borderId="34" xfId="0" applyNumberFormat="1" applyFont="1" applyFill="1" applyBorder="1" applyAlignment="1"/>
    <xf numFmtId="3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top"/>
    </xf>
    <xf numFmtId="3" fontId="8" fillId="5" borderId="17" xfId="0" applyNumberFormat="1" applyFont="1" applyFill="1" applyBorder="1" applyAlignment="1">
      <alignment vertical="top"/>
    </xf>
    <xf numFmtId="3" fontId="8" fillId="3" borderId="16" xfId="0" applyNumberFormat="1" applyFont="1" applyFill="1" applyBorder="1" applyAlignment="1">
      <alignment vertical="top"/>
    </xf>
    <xf numFmtId="3" fontId="8" fillId="9" borderId="51" xfId="0" applyNumberFormat="1" applyFont="1" applyFill="1" applyBorder="1" applyAlignment="1">
      <alignment vertical="top"/>
    </xf>
    <xf numFmtId="2" fontId="5" fillId="10" borderId="3" xfId="0" applyNumberFormat="1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15" fillId="10" borderId="0" xfId="0" applyFont="1" applyFill="1" applyBorder="1"/>
    <xf numFmtId="0" fontId="5" fillId="10" borderId="1" xfId="0" applyFont="1" applyFill="1" applyBorder="1" applyAlignment="1">
      <alignment horizontal="right"/>
    </xf>
    <xf numFmtId="0" fontId="5" fillId="10" borderId="0" xfId="0" applyFont="1" applyFill="1" applyBorder="1" applyAlignment="1">
      <alignment horizontal="right"/>
    </xf>
    <xf numFmtId="0" fontId="7" fillId="10" borderId="0" xfId="0" applyFont="1" applyFill="1" applyBorder="1"/>
    <xf numFmtId="0" fontId="5" fillId="10" borderId="5" xfId="0" applyFont="1" applyFill="1" applyBorder="1" applyAlignment="1">
      <alignment horizontal="right"/>
    </xf>
    <xf numFmtId="0" fontId="16" fillId="10" borderId="0" xfId="0" applyFont="1" applyFill="1" applyBorder="1"/>
    <xf numFmtId="2" fontId="15" fillId="10" borderId="3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16" fillId="10" borderId="1" xfId="0" applyFont="1" applyFill="1" applyBorder="1"/>
    <xf numFmtId="2" fontId="15" fillId="10" borderId="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8" fillId="9" borderId="39" xfId="0" applyNumberFormat="1" applyFont="1" applyFill="1" applyBorder="1" applyAlignment="1">
      <alignment horizontal="right" vertical="top"/>
    </xf>
    <xf numFmtId="3" fontId="25" fillId="0" borderId="0" xfId="0" applyNumberFormat="1" applyFont="1" applyFill="1" applyBorder="1" applyAlignme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9" borderId="12" xfId="0" applyFont="1" applyFill="1" applyBorder="1" applyAlignment="1">
      <alignment horizontal="left" vertical="top"/>
    </xf>
    <xf numFmtId="0" fontId="1" fillId="9" borderId="11" xfId="0" applyFont="1" applyFill="1" applyBorder="1" applyAlignment="1">
      <alignment horizontal="left" vertical="top"/>
    </xf>
    <xf numFmtId="3" fontId="8" fillId="8" borderId="13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/>
    </xf>
    <xf numFmtId="3" fontId="8" fillId="0" borderId="23" xfId="0" applyNumberFormat="1" applyFont="1" applyFill="1" applyBorder="1" applyAlignment="1">
      <alignment vertical="top"/>
    </xf>
    <xf numFmtId="3" fontId="8" fillId="8" borderId="23" xfId="0" applyNumberFormat="1" applyFont="1" applyFill="1" applyBorder="1" applyAlignment="1">
      <alignment vertical="top"/>
    </xf>
    <xf numFmtId="3" fontId="8" fillId="0" borderId="21" xfId="0" applyNumberFormat="1" applyFont="1" applyFill="1" applyBorder="1" applyAlignment="1">
      <alignment vertical="top"/>
    </xf>
    <xf numFmtId="3" fontId="8" fillId="8" borderId="21" xfId="0" applyNumberFormat="1" applyFont="1" applyFill="1" applyBorder="1" applyAlignment="1">
      <alignment vertical="top"/>
    </xf>
    <xf numFmtId="3" fontId="8" fillId="4" borderId="23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8" fillId="9" borderId="0" xfId="0" applyNumberFormat="1" applyFont="1" applyFill="1" applyBorder="1" applyAlignment="1">
      <alignment vertical="top"/>
    </xf>
    <xf numFmtId="3" fontId="8" fillId="9" borderId="36" xfId="0" applyNumberFormat="1" applyFont="1" applyFill="1" applyBorder="1" applyAlignment="1">
      <alignment vertical="top"/>
    </xf>
    <xf numFmtId="3" fontId="8" fillId="9" borderId="1" xfId="0" applyNumberFormat="1" applyFont="1" applyFill="1" applyBorder="1" applyAlignment="1">
      <alignment vertical="top"/>
    </xf>
    <xf numFmtId="3" fontId="8" fillId="9" borderId="15" xfId="0" applyNumberFormat="1" applyFont="1" applyFill="1" applyBorder="1" applyAlignment="1">
      <alignment vertical="top"/>
    </xf>
    <xf numFmtId="0" fontId="8" fillId="0" borderId="53" xfId="0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2" fontId="8" fillId="0" borderId="3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35" xfId="0" applyFont="1" applyFill="1" applyBorder="1" applyAlignment="1">
      <alignment vertical="top"/>
    </xf>
    <xf numFmtId="2" fontId="8" fillId="0" borderId="4" xfId="0" applyNumberFormat="1" applyFont="1" applyFill="1" applyBorder="1" applyAlignment="1">
      <alignment vertical="top"/>
    </xf>
    <xf numFmtId="2" fontId="8" fillId="0" borderId="4" xfId="0" applyNumberFormat="1" applyFont="1" applyFill="1" applyBorder="1" applyAlignment="1" applyProtection="1">
      <alignment vertical="top"/>
    </xf>
    <xf numFmtId="2" fontId="8" fillId="0" borderId="3" xfId="0" applyNumberFormat="1" applyFont="1" applyFill="1" applyBorder="1" applyAlignment="1" applyProtection="1">
      <alignment vertical="top"/>
    </xf>
    <xf numFmtId="2" fontId="8" fillId="0" borderId="28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0" fontId="5" fillId="2" borderId="12" xfId="0" applyFont="1" applyFill="1" applyBorder="1"/>
    <xf numFmtId="0" fontId="4" fillId="0" borderId="5" xfId="0" applyFont="1" applyBorder="1"/>
    <xf numFmtId="0" fontId="6" fillId="5" borderId="8" xfId="0" applyFont="1" applyFill="1" applyBorder="1"/>
    <xf numFmtId="0" fontId="6" fillId="5" borderId="10" xfId="0" applyFont="1" applyFill="1" applyBorder="1"/>
    <xf numFmtId="0" fontId="6" fillId="2" borderId="5" xfId="0" applyFont="1" applyFill="1" applyBorder="1" applyAlignment="1">
      <alignment horizontal="center"/>
    </xf>
    <xf numFmtId="0" fontId="8" fillId="0" borderId="53" xfId="0" applyFont="1" applyBorder="1" applyAlignment="1">
      <alignment horizontal="center" vertical="top"/>
    </xf>
    <xf numFmtId="3" fontId="8" fillId="0" borderId="52" xfId="0" applyNumberFormat="1" applyFont="1" applyFill="1" applyBorder="1" applyAlignment="1">
      <alignment horizontal="right" vertical="top"/>
    </xf>
    <xf numFmtId="3" fontId="8" fillId="9" borderId="37" xfId="0" applyNumberFormat="1" applyFont="1" applyFill="1" applyBorder="1" applyAlignment="1">
      <alignment horizontal="right" vertical="top"/>
    </xf>
    <xf numFmtId="0" fontId="0" fillId="0" borderId="7" xfId="0" applyBorder="1"/>
    <xf numFmtId="3" fontId="8" fillId="9" borderId="56" xfId="0" applyNumberFormat="1" applyFont="1" applyFill="1" applyBorder="1"/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2" fontId="8" fillId="0" borderId="53" xfId="0" applyNumberFormat="1" applyFont="1" applyFill="1" applyBorder="1" applyAlignment="1">
      <alignment vertical="top"/>
    </xf>
    <xf numFmtId="2" fontId="8" fillId="0" borderId="2" xfId="0" applyNumberFormat="1" applyFont="1" applyFill="1" applyBorder="1" applyAlignment="1">
      <alignment vertical="top"/>
    </xf>
    <xf numFmtId="0" fontId="8" fillId="0" borderId="58" xfId="0" applyFont="1" applyFill="1" applyBorder="1" applyAlignment="1">
      <alignment vertical="top"/>
    </xf>
    <xf numFmtId="2" fontId="8" fillId="0" borderId="9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59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3" fontId="8" fillId="8" borderId="20" xfId="0" applyNumberFormat="1" applyFont="1" applyFill="1" applyBorder="1" applyAlignment="1">
      <alignment vertical="top"/>
    </xf>
    <xf numFmtId="2" fontId="22" fillId="0" borderId="23" xfId="0" applyNumberFormat="1" applyFont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4" fillId="0" borderId="0" xfId="0" applyFont="1" applyBorder="1"/>
    <xf numFmtId="2" fontId="15" fillId="0" borderId="9" xfId="0" applyNumberFormat="1" applyFont="1" applyFill="1" applyBorder="1" applyAlignment="1">
      <alignment horizontal="right"/>
    </xf>
    <xf numFmtId="2" fontId="15" fillId="2" borderId="9" xfId="0" applyNumberFormat="1" applyFont="1" applyFill="1" applyBorder="1" applyAlignment="1">
      <alignment horizontal="right"/>
    </xf>
    <xf numFmtId="0" fontId="4" fillId="2" borderId="0" xfId="0" applyFont="1" applyFill="1" applyBorder="1"/>
    <xf numFmtId="2" fontId="22" fillId="3" borderId="2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2" fontId="8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30" xfId="0" applyFont="1" applyFill="1" applyBorder="1" applyAlignment="1">
      <alignment vertical="top"/>
    </xf>
    <xf numFmtId="2" fontId="8" fillId="2" borderId="3" xfId="0" applyNumberFormat="1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3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vertical="top"/>
    </xf>
    <xf numFmtId="2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2" xfId="0" applyFont="1" applyFill="1" applyBorder="1" applyAlignment="1">
      <alignment vertical="top"/>
    </xf>
    <xf numFmtId="2" fontId="8" fillId="2" borderId="4" xfId="0" applyNumberFormat="1" applyFont="1" applyFill="1" applyBorder="1" applyAlignment="1">
      <alignment vertical="top"/>
    </xf>
    <xf numFmtId="2" fontId="8" fillId="2" borderId="13" xfId="0" applyNumberFormat="1" applyFont="1" applyFill="1" applyBorder="1" applyAlignment="1">
      <alignment vertical="top"/>
    </xf>
    <xf numFmtId="0" fontId="8" fillId="2" borderId="20" xfId="0" applyFont="1" applyFill="1" applyBorder="1" applyAlignment="1">
      <alignment horizontal="center" vertical="top"/>
    </xf>
    <xf numFmtId="2" fontId="8" fillId="2" borderId="20" xfId="0" applyNumberFormat="1" applyFont="1" applyFill="1" applyBorder="1" applyAlignment="1">
      <alignment vertical="top"/>
    </xf>
    <xf numFmtId="0" fontId="8" fillId="2" borderId="13" xfId="0" applyFont="1" applyFill="1" applyBorder="1" applyAlignment="1">
      <alignment vertical="top"/>
    </xf>
    <xf numFmtId="2" fontId="8" fillId="2" borderId="4" xfId="0" applyNumberFormat="1" applyFont="1" applyFill="1" applyBorder="1" applyAlignment="1" applyProtection="1">
      <alignment vertical="top"/>
    </xf>
    <xf numFmtId="2" fontId="8" fillId="2" borderId="28" xfId="0" applyNumberFormat="1" applyFont="1" applyFill="1" applyBorder="1" applyAlignment="1">
      <alignment vertical="top"/>
    </xf>
    <xf numFmtId="2" fontId="8" fillId="2" borderId="31" xfId="0" applyNumberFormat="1" applyFont="1" applyFill="1" applyBorder="1" applyAlignment="1">
      <alignment vertical="top"/>
    </xf>
    <xf numFmtId="2" fontId="8" fillId="2" borderId="3" xfId="0" applyNumberFormat="1" applyFont="1" applyFill="1" applyBorder="1" applyAlignment="1" applyProtection="1">
      <alignment vertical="top"/>
    </xf>
    <xf numFmtId="0" fontId="8" fillId="2" borderId="3" xfId="0" applyFont="1" applyFill="1" applyBorder="1" applyAlignment="1">
      <alignment horizontal="center" vertical="top"/>
    </xf>
    <xf numFmtId="0" fontId="22" fillId="2" borderId="23" xfId="0" applyFont="1" applyFill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vertical="top"/>
    </xf>
    <xf numFmtId="3" fontId="8" fillId="2" borderId="15" xfId="0" applyNumberFormat="1" applyFont="1" applyFill="1" applyBorder="1" applyAlignment="1">
      <alignment vertical="top"/>
    </xf>
    <xf numFmtId="3" fontId="8" fillId="2" borderId="16" xfId="0" applyNumberFormat="1" applyFont="1" applyFill="1" applyBorder="1" applyAlignment="1">
      <alignment vertical="top"/>
    </xf>
    <xf numFmtId="3" fontId="8" fillId="2" borderId="37" xfId="0" applyNumberFormat="1" applyFont="1" applyFill="1" applyBorder="1" applyAlignment="1">
      <alignment horizontal="right" vertical="top"/>
    </xf>
    <xf numFmtId="3" fontId="8" fillId="2" borderId="38" xfId="0" applyNumberFormat="1" applyFont="1" applyFill="1" applyBorder="1" applyAlignment="1">
      <alignment vertical="top"/>
    </xf>
    <xf numFmtId="3" fontId="8" fillId="2" borderId="56" xfId="0" applyNumberFormat="1" applyFont="1" applyFill="1" applyBorder="1"/>
    <xf numFmtId="3" fontId="18" fillId="2" borderId="34" xfId="0" applyNumberFormat="1" applyFont="1" applyFill="1" applyBorder="1" applyAlignment="1"/>
    <xf numFmtId="3" fontId="8" fillId="2" borderId="45" xfId="0" applyNumberFormat="1" applyFont="1" applyFill="1" applyBorder="1" applyAlignment="1">
      <alignment vertical="top"/>
    </xf>
    <xf numFmtId="3" fontId="8" fillId="2" borderId="47" xfId="0" applyNumberFormat="1" applyFont="1" applyFill="1" applyBorder="1" applyAlignment="1">
      <alignment vertical="top"/>
    </xf>
    <xf numFmtId="3" fontId="8" fillId="2" borderId="39" xfId="0" applyNumberFormat="1" applyFont="1" applyFill="1" applyBorder="1" applyAlignment="1">
      <alignment vertical="top"/>
    </xf>
    <xf numFmtId="0" fontId="8" fillId="2" borderId="35" xfId="0" applyFont="1" applyFill="1" applyBorder="1" applyAlignment="1">
      <alignment vertical="top"/>
    </xf>
    <xf numFmtId="0" fontId="8" fillId="2" borderId="36" xfId="0" applyFont="1" applyFill="1" applyBorder="1" applyAlignment="1">
      <alignment horizontal="center" vertical="top"/>
    </xf>
    <xf numFmtId="0" fontId="8" fillId="2" borderId="53" xfId="0" applyFont="1" applyFill="1" applyBorder="1" applyAlignment="1">
      <alignment horizontal="center" vertical="top"/>
    </xf>
    <xf numFmtId="0" fontId="8" fillId="2" borderId="36" xfId="0" applyFont="1" applyFill="1" applyBorder="1" applyAlignment="1">
      <alignment vertical="top"/>
    </xf>
    <xf numFmtId="2" fontId="8" fillId="2" borderId="36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vertical="top"/>
    </xf>
    <xf numFmtId="2" fontId="8" fillId="2" borderId="53" xfId="0" applyNumberFormat="1" applyFont="1" applyFill="1" applyBorder="1" applyAlignment="1">
      <alignment vertical="top"/>
    </xf>
    <xf numFmtId="2" fontId="8" fillId="2" borderId="24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5" fillId="2" borderId="0" xfId="0" applyFont="1" applyFill="1"/>
    <xf numFmtId="0" fontId="5" fillId="0" borderId="8" xfId="0" applyFont="1" applyFill="1" applyBorder="1"/>
    <xf numFmtId="0" fontId="4" fillId="0" borderId="10" xfId="0" applyFont="1" applyBorder="1"/>
    <xf numFmtId="0" fontId="5" fillId="2" borderId="8" xfId="0" applyFont="1" applyFill="1" applyBorder="1"/>
    <xf numFmtId="0" fontId="4" fillId="2" borderId="10" xfId="0" applyFont="1" applyFill="1" applyBorder="1"/>
    <xf numFmtId="0" fontId="1" fillId="5" borderId="8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4" xfId="0" applyFont="1" applyFill="1" applyBorder="1"/>
    <xf numFmtId="2" fontId="15" fillId="2" borderId="2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0" fontId="6" fillId="11" borderId="0" xfId="0" applyFont="1" applyFill="1" applyBorder="1"/>
    <xf numFmtId="2" fontId="5" fillId="11" borderId="0" xfId="0" applyNumberFormat="1" applyFont="1" applyFill="1" applyBorder="1" applyAlignment="1">
      <alignment horizontal="right"/>
    </xf>
    <xf numFmtId="2" fontId="8" fillId="3" borderId="18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4" fillId="0" borderId="2" xfId="0" applyFont="1" applyBorder="1"/>
    <xf numFmtId="0" fontId="28" fillId="2" borderId="0" xfId="0" applyFont="1" applyFill="1"/>
    <xf numFmtId="0" fontId="6" fillId="11" borderId="10" xfId="0" applyFont="1" applyFill="1" applyBorder="1"/>
    <xf numFmtId="0" fontId="8" fillId="12" borderId="35" xfId="0" applyFont="1" applyFill="1" applyBorder="1" applyAlignment="1">
      <alignment vertical="top"/>
    </xf>
    <xf numFmtId="2" fontId="8" fillId="12" borderId="36" xfId="0" applyNumberFormat="1" applyFont="1" applyFill="1" applyBorder="1" applyAlignment="1">
      <alignment vertical="top"/>
    </xf>
    <xf numFmtId="0" fontId="8" fillId="12" borderId="36" xfId="0" applyFont="1" applyFill="1" applyBorder="1" applyAlignment="1">
      <alignment vertical="top"/>
    </xf>
    <xf numFmtId="0" fontId="8" fillId="12" borderId="29" xfId="0" applyFont="1" applyFill="1" applyBorder="1" applyAlignment="1">
      <alignment vertical="top"/>
    </xf>
    <xf numFmtId="0" fontId="8" fillId="12" borderId="28" xfId="0" applyFont="1" applyFill="1" applyBorder="1" applyAlignment="1">
      <alignment vertical="top"/>
    </xf>
    <xf numFmtId="2" fontId="8" fillId="12" borderId="0" xfId="0" applyNumberFormat="1" applyFont="1" applyFill="1" applyBorder="1" applyAlignment="1">
      <alignment vertical="top"/>
    </xf>
    <xf numFmtId="0" fontId="8" fillId="12" borderId="0" xfId="0" applyFont="1" applyFill="1" applyBorder="1" applyAlignment="1">
      <alignment vertical="top"/>
    </xf>
    <xf numFmtId="0" fontId="8" fillId="12" borderId="30" xfId="0" applyFont="1" applyFill="1" applyBorder="1" applyAlignment="1">
      <alignment vertical="top"/>
    </xf>
    <xf numFmtId="0" fontId="2" fillId="0" borderId="23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11" borderId="31" xfId="0" applyFont="1" applyFill="1" applyBorder="1" applyAlignment="1">
      <alignment vertical="top"/>
    </xf>
    <xf numFmtId="2" fontId="8" fillId="11" borderId="1" xfId="0" applyNumberFormat="1" applyFont="1" applyFill="1" applyBorder="1" applyAlignment="1">
      <alignment vertical="top"/>
    </xf>
    <xf numFmtId="0" fontId="8" fillId="11" borderId="1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2" fontId="5" fillId="2" borderId="0" xfId="0" applyNumberFormat="1" applyFont="1" applyFill="1"/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0" fillId="0" borderId="3" xfId="0" applyBorder="1" applyAlignment="1">
      <alignment vertical="top"/>
    </xf>
    <xf numFmtId="0" fontId="11" fillId="9" borderId="41" xfId="0" applyFont="1" applyFill="1" applyBorder="1" applyAlignment="1">
      <alignment horizontal="right"/>
    </xf>
    <xf numFmtId="0" fontId="0" fillId="0" borderId="42" xfId="0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1" fillId="2" borderId="41" xfId="0" applyFont="1" applyFill="1" applyBorder="1" applyAlignment="1">
      <alignment horizontal="right"/>
    </xf>
    <xf numFmtId="0" fontId="0" fillId="2" borderId="4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workbookViewId="0">
      <selection activeCell="D13" sqref="D13"/>
    </sheetView>
  </sheetViews>
  <sheetFormatPr defaultRowHeight="15" x14ac:dyDescent="0.25"/>
  <cols>
    <col min="1" max="1" width="7.42578125" customWidth="1"/>
    <col min="2" max="2" width="8.140625" customWidth="1"/>
    <col min="3" max="3" width="5.42578125" customWidth="1"/>
    <col min="4" max="4" width="4.5703125" customWidth="1"/>
    <col min="5" max="5" width="8.5703125" customWidth="1"/>
    <col min="6" max="6" width="6.5703125" customWidth="1"/>
    <col min="7" max="7" width="4.5703125" customWidth="1"/>
    <col min="8" max="8" width="4" customWidth="1"/>
    <col min="9" max="9" width="6.5703125" customWidth="1"/>
    <col min="10" max="10" width="5.42578125" customWidth="1"/>
    <col min="11" max="11" width="6.5703125" customWidth="1"/>
    <col min="12" max="12" width="5.5703125" customWidth="1"/>
    <col min="13" max="13" width="5.85546875" customWidth="1"/>
    <col min="14" max="14" width="5.42578125" customWidth="1"/>
    <col min="15" max="15" width="5.5703125" customWidth="1"/>
  </cols>
  <sheetData>
    <row r="1" spans="1:16" ht="15.6" x14ac:dyDescent="0.35">
      <c r="A1" s="19"/>
      <c r="B1" s="23"/>
      <c r="C1" s="23"/>
      <c r="D1" s="23"/>
      <c r="E1" s="23"/>
      <c r="F1" s="23"/>
      <c r="G1" s="23"/>
      <c r="H1" s="22" t="s">
        <v>149</v>
      </c>
      <c r="I1" s="23"/>
      <c r="J1" s="23"/>
      <c r="K1" s="23"/>
      <c r="L1" s="23"/>
      <c r="M1" s="23"/>
      <c r="N1" s="23"/>
      <c r="O1" s="23"/>
      <c r="P1" s="41" t="s">
        <v>93</v>
      </c>
    </row>
    <row r="2" spans="1:16" ht="14.45" x14ac:dyDescent="0.35">
      <c r="A2" s="86" t="s">
        <v>0</v>
      </c>
      <c r="B2" s="87" t="s">
        <v>15</v>
      </c>
      <c r="C2" s="87" t="s">
        <v>16</v>
      </c>
      <c r="D2" s="87" t="s">
        <v>17</v>
      </c>
      <c r="E2" s="88" t="s">
        <v>18</v>
      </c>
      <c r="F2" s="87" t="s">
        <v>19</v>
      </c>
      <c r="G2" s="89" t="s">
        <v>20</v>
      </c>
      <c r="H2" s="87" t="s">
        <v>94</v>
      </c>
      <c r="I2" s="87" t="s">
        <v>21</v>
      </c>
      <c r="J2" s="87" t="s">
        <v>25</v>
      </c>
      <c r="K2" s="87" t="s">
        <v>26</v>
      </c>
      <c r="L2" s="87" t="s">
        <v>27</v>
      </c>
      <c r="M2" s="87" t="s">
        <v>28</v>
      </c>
      <c r="N2" s="87" t="s">
        <v>29</v>
      </c>
      <c r="O2" s="87" t="s">
        <v>30</v>
      </c>
      <c r="P2" s="93" t="s">
        <v>31</v>
      </c>
    </row>
    <row r="3" spans="1:16" ht="8.25" customHeight="1" x14ac:dyDescent="0.35">
      <c r="A3" s="32" t="s">
        <v>1</v>
      </c>
      <c r="B3" s="11">
        <v>8</v>
      </c>
      <c r="C3" s="11">
        <v>2</v>
      </c>
      <c r="D3" s="11">
        <v>1</v>
      </c>
      <c r="E3" s="94">
        <v>298121</v>
      </c>
      <c r="F3" s="33">
        <v>159.54</v>
      </c>
      <c r="G3" s="33"/>
      <c r="H3" s="34">
        <v>15.27</v>
      </c>
      <c r="I3" s="34">
        <v>8</v>
      </c>
      <c r="J3" s="33"/>
      <c r="K3" s="33">
        <v>0.57999999999999996</v>
      </c>
      <c r="L3" s="33">
        <v>3.04</v>
      </c>
      <c r="M3" s="33"/>
      <c r="N3" s="34">
        <v>17.399999999999999</v>
      </c>
      <c r="O3" s="33">
        <v>117.26</v>
      </c>
      <c r="P3" s="58">
        <f>SUM(F3:O3)</f>
        <v>321.09000000000003</v>
      </c>
    </row>
    <row r="4" spans="1:16" ht="8.25" customHeight="1" x14ac:dyDescent="0.35">
      <c r="A4" s="32" t="s">
        <v>1</v>
      </c>
      <c r="B4" s="11">
        <v>8</v>
      </c>
      <c r="C4" s="11">
        <v>8</v>
      </c>
      <c r="D4" s="11">
        <v>1</v>
      </c>
      <c r="E4" s="95">
        <v>2813</v>
      </c>
      <c r="F4" s="33">
        <v>159.54</v>
      </c>
      <c r="G4" s="33"/>
      <c r="H4" s="34">
        <v>15.27</v>
      </c>
      <c r="I4" s="34">
        <v>8</v>
      </c>
      <c r="J4" s="33"/>
      <c r="K4" s="33">
        <v>0.57999999999999996</v>
      </c>
      <c r="L4" s="33">
        <v>3.04</v>
      </c>
      <c r="M4" s="34">
        <v>5</v>
      </c>
      <c r="N4" s="34">
        <v>17.399999999999999</v>
      </c>
      <c r="O4" s="33">
        <v>117.26</v>
      </c>
      <c r="P4" s="58">
        <f>SUM(F4:O4)</f>
        <v>326.09000000000003</v>
      </c>
    </row>
    <row r="5" spans="1:16" ht="8.25" customHeight="1" x14ac:dyDescent="0.35">
      <c r="A5" s="32" t="s">
        <v>1</v>
      </c>
      <c r="B5" s="11">
        <v>44</v>
      </c>
      <c r="C5" s="11"/>
      <c r="D5" s="11">
        <v>1</v>
      </c>
      <c r="E5" s="95">
        <v>18284</v>
      </c>
      <c r="F5" s="33">
        <v>166.77</v>
      </c>
      <c r="G5" s="33">
        <v>4.93</v>
      </c>
      <c r="H5" s="33"/>
      <c r="I5" s="33">
        <v>9.8699999999999992</v>
      </c>
      <c r="J5" s="33"/>
      <c r="K5" s="33"/>
      <c r="L5" s="33"/>
      <c r="M5" s="33"/>
      <c r="N5" s="34">
        <v>17.399999999999999</v>
      </c>
      <c r="O5" s="33">
        <v>117.26</v>
      </c>
      <c r="P5" s="58">
        <f>SUM(F5:O5)</f>
        <v>316.23</v>
      </c>
    </row>
    <row r="6" spans="1:16" ht="8.25" customHeight="1" x14ac:dyDescent="0.35">
      <c r="A6" s="36" t="s">
        <v>1</v>
      </c>
      <c r="B6" s="9">
        <v>44</v>
      </c>
      <c r="C6" s="9">
        <v>8</v>
      </c>
      <c r="D6" s="9">
        <v>1</v>
      </c>
      <c r="E6" s="95">
        <v>82979</v>
      </c>
      <c r="F6" s="8">
        <v>166.77</v>
      </c>
      <c r="G6" s="8">
        <v>4.93</v>
      </c>
      <c r="H6" s="8"/>
      <c r="I6" s="8">
        <v>9.8699999999999992</v>
      </c>
      <c r="J6" s="8"/>
      <c r="K6" s="8"/>
      <c r="L6" s="8"/>
      <c r="M6" s="10">
        <v>5</v>
      </c>
      <c r="N6" s="10">
        <v>17.399999999999999</v>
      </c>
      <c r="O6" s="92">
        <v>117.26</v>
      </c>
      <c r="P6" s="59">
        <f>SUM(F6:O6)</f>
        <v>321.23</v>
      </c>
    </row>
    <row r="7" spans="1:16" ht="8.25" customHeight="1" x14ac:dyDescent="0.35">
      <c r="A7" s="32" t="s">
        <v>2</v>
      </c>
      <c r="B7" s="11">
        <v>8</v>
      </c>
      <c r="C7" s="11">
        <v>2</v>
      </c>
      <c r="D7" s="11">
        <v>1</v>
      </c>
      <c r="E7" s="95">
        <v>346150</v>
      </c>
      <c r="F7" s="33">
        <v>159.54</v>
      </c>
      <c r="G7" s="33"/>
      <c r="H7" s="34">
        <v>15.27</v>
      </c>
      <c r="I7" s="34">
        <v>8</v>
      </c>
      <c r="J7" s="33"/>
      <c r="K7" s="33">
        <v>0.57999999999999996</v>
      </c>
      <c r="L7" s="33">
        <v>3.04</v>
      </c>
      <c r="M7" s="33"/>
      <c r="N7" s="33">
        <v>14.44</v>
      </c>
      <c r="O7" s="33">
        <v>117.26</v>
      </c>
      <c r="P7" s="58">
        <f t="shared" ref="P7:P37" si="0">SUM(F7:O7)</f>
        <v>318.13</v>
      </c>
    </row>
    <row r="8" spans="1:16" ht="8.25" customHeight="1" x14ac:dyDescent="0.35">
      <c r="A8" s="32" t="s">
        <v>3</v>
      </c>
      <c r="B8" s="11">
        <v>8</v>
      </c>
      <c r="C8" s="11">
        <v>2</v>
      </c>
      <c r="D8" s="11">
        <v>1</v>
      </c>
      <c r="E8" s="95">
        <v>382161</v>
      </c>
      <c r="F8" s="33">
        <v>159.54</v>
      </c>
      <c r="G8" s="33"/>
      <c r="H8" s="34">
        <v>15.27</v>
      </c>
      <c r="I8" s="34">
        <v>8</v>
      </c>
      <c r="J8" s="33"/>
      <c r="K8" s="33">
        <v>0.57999999999999996</v>
      </c>
      <c r="L8" s="33">
        <v>3.04</v>
      </c>
      <c r="M8" s="33"/>
      <c r="N8" s="33">
        <v>14.39</v>
      </c>
      <c r="O8" s="33">
        <v>117.26</v>
      </c>
      <c r="P8" s="60">
        <f t="shared" si="0"/>
        <v>318.08</v>
      </c>
    </row>
    <row r="9" spans="1:16" ht="8.25" customHeight="1" x14ac:dyDescent="0.35">
      <c r="A9" s="32" t="s">
        <v>32</v>
      </c>
      <c r="B9" s="11">
        <v>8</v>
      </c>
      <c r="C9" s="11">
        <v>2</v>
      </c>
      <c r="D9" s="11">
        <v>1</v>
      </c>
      <c r="E9" s="95">
        <v>391271</v>
      </c>
      <c r="F9" s="33">
        <v>159.54</v>
      </c>
      <c r="G9" s="33"/>
      <c r="H9" s="34">
        <v>15.27</v>
      </c>
      <c r="I9" s="34">
        <v>8</v>
      </c>
      <c r="J9" s="33"/>
      <c r="K9" s="33">
        <v>0.57999999999999996</v>
      </c>
      <c r="L9" s="33">
        <v>3.04</v>
      </c>
      <c r="M9" s="33"/>
      <c r="N9" s="34">
        <v>18</v>
      </c>
      <c r="O9" s="33">
        <v>117.26</v>
      </c>
      <c r="P9" s="58">
        <f t="shared" si="0"/>
        <v>321.69</v>
      </c>
    </row>
    <row r="10" spans="1:16" ht="8.25" customHeight="1" x14ac:dyDescent="0.35">
      <c r="A10" s="36" t="s">
        <v>33</v>
      </c>
      <c r="B10" s="9">
        <v>4</v>
      </c>
      <c r="C10" s="9">
        <v>5</v>
      </c>
      <c r="D10" s="9"/>
      <c r="E10" s="95">
        <v>157425</v>
      </c>
      <c r="F10" s="8">
        <v>183.49</v>
      </c>
      <c r="G10" s="8"/>
      <c r="H10" s="10">
        <v>56.42</v>
      </c>
      <c r="I10" s="8">
        <v>9.9499999999999993</v>
      </c>
      <c r="J10" s="8">
        <v>2.99</v>
      </c>
      <c r="K10" s="8">
        <v>2.42</v>
      </c>
      <c r="L10" s="8">
        <v>2.66</v>
      </c>
      <c r="M10" s="8">
        <v>5.63</v>
      </c>
      <c r="N10" s="8">
        <v>16.78</v>
      </c>
      <c r="O10" s="8">
        <v>114.91</v>
      </c>
      <c r="P10" s="59">
        <f t="shared" si="0"/>
        <v>395.25</v>
      </c>
    </row>
    <row r="11" spans="1:16" ht="8.25" customHeight="1" x14ac:dyDescent="0.35">
      <c r="A11" s="32" t="s">
        <v>33</v>
      </c>
      <c r="B11" s="11">
        <v>28</v>
      </c>
      <c r="C11" s="11">
        <v>5</v>
      </c>
      <c r="D11" s="11"/>
      <c r="E11" s="95">
        <v>229834</v>
      </c>
      <c r="F11" s="33">
        <v>165.56</v>
      </c>
      <c r="G11" s="33">
        <v>4.8600000000000003</v>
      </c>
      <c r="H11" s="33"/>
      <c r="I11" s="33">
        <v>2.92</v>
      </c>
      <c r="J11" s="33"/>
      <c r="K11" s="33"/>
      <c r="L11" s="33"/>
      <c r="M11" s="33">
        <v>5.63</v>
      </c>
      <c r="N11" s="33">
        <v>16.78</v>
      </c>
      <c r="O11" s="33">
        <v>114.91</v>
      </c>
      <c r="P11" s="58">
        <f t="shared" si="0"/>
        <v>310.65999999999997</v>
      </c>
    </row>
    <row r="12" spans="1:16" ht="8.25" customHeight="1" x14ac:dyDescent="0.35">
      <c r="A12" s="32" t="s">
        <v>34</v>
      </c>
      <c r="B12" s="11">
        <v>4</v>
      </c>
      <c r="C12" s="11">
        <v>5</v>
      </c>
      <c r="D12" s="11"/>
      <c r="E12" s="95">
        <v>181640</v>
      </c>
      <c r="F12" s="33">
        <v>183.49</v>
      </c>
      <c r="G12" s="33"/>
      <c r="H12" s="34">
        <v>56.42</v>
      </c>
      <c r="I12" s="33">
        <v>9.9499999999999993</v>
      </c>
      <c r="J12" s="33">
        <v>2.99</v>
      </c>
      <c r="K12" s="33">
        <v>2.42</v>
      </c>
      <c r="L12" s="33">
        <v>2.66</v>
      </c>
      <c r="M12" s="33">
        <v>5.63</v>
      </c>
      <c r="N12" s="33">
        <v>18.75</v>
      </c>
      <c r="O12" s="33">
        <v>114.91</v>
      </c>
      <c r="P12" s="58">
        <f t="shared" si="0"/>
        <v>397.22</v>
      </c>
    </row>
    <row r="13" spans="1:16" ht="8.25" customHeight="1" x14ac:dyDescent="0.35">
      <c r="A13" s="32" t="s">
        <v>34</v>
      </c>
      <c r="B13" s="11">
        <v>4</v>
      </c>
      <c r="C13" s="11">
        <v>6</v>
      </c>
      <c r="D13" s="11"/>
      <c r="E13" s="95">
        <v>250299</v>
      </c>
      <c r="F13" s="33">
        <v>183.49</v>
      </c>
      <c r="G13" s="33"/>
      <c r="H13" s="34">
        <v>56.42</v>
      </c>
      <c r="I13" s="33">
        <v>9.9499999999999993</v>
      </c>
      <c r="J13" s="33">
        <v>2.99</v>
      </c>
      <c r="K13" s="33">
        <v>2.42</v>
      </c>
      <c r="L13" s="33">
        <v>2.66</v>
      </c>
      <c r="M13" s="34">
        <v>4</v>
      </c>
      <c r="N13" s="33">
        <v>18.75</v>
      </c>
      <c r="O13" s="33">
        <v>114.91</v>
      </c>
      <c r="P13" s="58">
        <f t="shared" si="0"/>
        <v>395.59000000000003</v>
      </c>
    </row>
    <row r="14" spans="1:16" ht="8.25" customHeight="1" x14ac:dyDescent="0.35">
      <c r="A14" s="36" t="s">
        <v>35</v>
      </c>
      <c r="B14" s="9">
        <v>2</v>
      </c>
      <c r="C14" s="9">
        <v>1</v>
      </c>
      <c r="D14" s="9">
        <v>1</v>
      </c>
      <c r="E14" s="95">
        <v>563335</v>
      </c>
      <c r="F14" s="8">
        <v>170.67</v>
      </c>
      <c r="G14" s="8"/>
      <c r="H14" s="8"/>
      <c r="I14" s="8">
        <v>4.53</v>
      </c>
      <c r="J14" s="8"/>
      <c r="K14" s="8"/>
      <c r="L14" s="8"/>
      <c r="M14" s="42">
        <v>6.1</v>
      </c>
      <c r="N14" s="10">
        <v>18</v>
      </c>
      <c r="O14" s="92">
        <v>117.26</v>
      </c>
      <c r="P14" s="59">
        <f t="shared" si="0"/>
        <v>316.56</v>
      </c>
    </row>
    <row r="15" spans="1:16" ht="8.25" customHeight="1" x14ac:dyDescent="0.35">
      <c r="A15" s="32" t="s">
        <v>36</v>
      </c>
      <c r="B15" s="11">
        <v>2</v>
      </c>
      <c r="C15" s="11">
        <v>1</v>
      </c>
      <c r="D15" s="11">
        <v>1</v>
      </c>
      <c r="E15" s="95">
        <v>5040</v>
      </c>
      <c r="F15" s="33">
        <v>170.67</v>
      </c>
      <c r="G15" s="33"/>
      <c r="H15" s="33"/>
      <c r="I15" s="33">
        <v>4.53</v>
      </c>
      <c r="J15" s="33"/>
      <c r="K15" s="33"/>
      <c r="L15" s="33"/>
      <c r="M15" s="35">
        <v>6.1</v>
      </c>
      <c r="N15" s="33">
        <v>12.67</v>
      </c>
      <c r="O15" s="33">
        <v>117.26</v>
      </c>
      <c r="P15" s="58">
        <f t="shared" si="0"/>
        <v>311.22999999999996</v>
      </c>
    </row>
    <row r="16" spans="1:16" ht="8.25" customHeight="1" x14ac:dyDescent="0.35">
      <c r="A16" s="32" t="s">
        <v>36</v>
      </c>
      <c r="B16" s="11">
        <v>2</v>
      </c>
      <c r="C16" s="11">
        <v>2</v>
      </c>
      <c r="D16" s="11">
        <v>1</v>
      </c>
      <c r="E16" s="95">
        <v>111900</v>
      </c>
      <c r="F16" s="33">
        <v>170.67</v>
      </c>
      <c r="G16" s="33"/>
      <c r="H16" s="33"/>
      <c r="I16" s="33">
        <v>4.53</v>
      </c>
      <c r="J16" s="33"/>
      <c r="K16" s="33"/>
      <c r="L16" s="33"/>
      <c r="M16" s="33"/>
      <c r="N16" s="33">
        <v>12.67</v>
      </c>
      <c r="O16" s="33">
        <v>117.26</v>
      </c>
      <c r="P16" s="58">
        <f t="shared" si="0"/>
        <v>305.13</v>
      </c>
    </row>
    <row r="17" spans="1:16" ht="8.25" customHeight="1" x14ac:dyDescent="0.35">
      <c r="A17" s="32" t="s">
        <v>36</v>
      </c>
      <c r="B17" s="11">
        <v>2</v>
      </c>
      <c r="C17" s="11">
        <v>3</v>
      </c>
      <c r="D17" s="11">
        <v>1</v>
      </c>
      <c r="E17" s="95">
        <v>109365</v>
      </c>
      <c r="F17" s="33">
        <v>170.67</v>
      </c>
      <c r="G17" s="33"/>
      <c r="H17" s="33"/>
      <c r="I17" s="33">
        <v>4.53</v>
      </c>
      <c r="J17" s="33"/>
      <c r="K17" s="33"/>
      <c r="L17" s="33"/>
      <c r="M17" s="33">
        <v>5.19</v>
      </c>
      <c r="N17" s="33">
        <v>12.67</v>
      </c>
      <c r="O17" s="33">
        <v>117.26</v>
      </c>
      <c r="P17" s="58">
        <f t="shared" si="0"/>
        <v>310.32</v>
      </c>
    </row>
    <row r="18" spans="1:16" ht="8.25" customHeight="1" x14ac:dyDescent="0.35">
      <c r="A18" s="36" t="s">
        <v>36</v>
      </c>
      <c r="B18" s="9">
        <v>8</v>
      </c>
      <c r="C18" s="9">
        <v>2</v>
      </c>
      <c r="D18" s="9">
        <v>1</v>
      </c>
      <c r="E18" s="95">
        <v>57792</v>
      </c>
      <c r="F18" s="8">
        <v>159.54</v>
      </c>
      <c r="G18" s="8"/>
      <c r="H18" s="10">
        <v>15.27</v>
      </c>
      <c r="I18" s="10">
        <v>8</v>
      </c>
      <c r="J18" s="8"/>
      <c r="K18" s="8">
        <v>0.57999999999999996</v>
      </c>
      <c r="L18" s="8">
        <v>3.04</v>
      </c>
      <c r="M18" s="8"/>
      <c r="N18" s="8">
        <v>12.67</v>
      </c>
      <c r="O18" s="92">
        <v>117.26</v>
      </c>
      <c r="P18" s="59">
        <f t="shared" si="0"/>
        <v>316.36</v>
      </c>
    </row>
    <row r="19" spans="1:16" ht="8.25" customHeight="1" x14ac:dyDescent="0.35">
      <c r="A19" s="32" t="s">
        <v>37</v>
      </c>
      <c r="B19" s="11">
        <v>2</v>
      </c>
      <c r="C19" s="11">
        <v>1</v>
      </c>
      <c r="D19" s="11">
        <v>1</v>
      </c>
      <c r="E19" s="95">
        <v>96394</v>
      </c>
      <c r="F19" s="33">
        <v>170.67</v>
      </c>
      <c r="G19" s="33"/>
      <c r="H19" s="33"/>
      <c r="I19" s="33">
        <v>4.53</v>
      </c>
      <c r="J19" s="33"/>
      <c r="K19" s="33"/>
      <c r="L19" s="33"/>
      <c r="M19" s="35">
        <v>6.1</v>
      </c>
      <c r="N19" s="34">
        <v>14</v>
      </c>
      <c r="O19" s="33">
        <v>117.26</v>
      </c>
      <c r="P19" s="58">
        <f t="shared" si="0"/>
        <v>312.56</v>
      </c>
    </row>
    <row r="20" spans="1:16" ht="8.25" customHeight="1" x14ac:dyDescent="0.35">
      <c r="A20" s="32" t="s">
        <v>37</v>
      </c>
      <c r="B20" s="11">
        <v>8</v>
      </c>
      <c r="C20" s="11">
        <v>2</v>
      </c>
      <c r="D20" s="11">
        <v>1</v>
      </c>
      <c r="E20" s="95">
        <v>296500</v>
      </c>
      <c r="F20" s="33">
        <v>159.54</v>
      </c>
      <c r="G20" s="33"/>
      <c r="H20" s="34">
        <v>15.27</v>
      </c>
      <c r="I20" s="34">
        <v>8</v>
      </c>
      <c r="J20" s="33"/>
      <c r="K20" s="33">
        <v>0.57999999999999996</v>
      </c>
      <c r="L20" s="33">
        <v>3.04</v>
      </c>
      <c r="M20" s="33"/>
      <c r="N20" s="34">
        <v>14</v>
      </c>
      <c r="O20" s="33">
        <v>117.26</v>
      </c>
      <c r="P20" s="58">
        <f t="shared" si="0"/>
        <v>317.69</v>
      </c>
    </row>
    <row r="21" spans="1:16" ht="8.25" customHeight="1" x14ac:dyDescent="0.35">
      <c r="A21" s="32" t="s">
        <v>38</v>
      </c>
      <c r="B21" s="11">
        <v>6</v>
      </c>
      <c r="C21" s="11">
        <v>9</v>
      </c>
      <c r="D21" s="11">
        <v>1</v>
      </c>
      <c r="E21" s="95">
        <v>315830</v>
      </c>
      <c r="F21" s="33">
        <v>160.26</v>
      </c>
      <c r="G21" s="34">
        <v>5</v>
      </c>
      <c r="H21" s="33"/>
      <c r="I21" s="34">
        <v>5</v>
      </c>
      <c r="J21" s="34">
        <v>3</v>
      </c>
      <c r="K21" s="33"/>
      <c r="L21" s="33"/>
      <c r="M21" s="34">
        <v>5</v>
      </c>
      <c r="N21" s="33">
        <v>26.02</v>
      </c>
      <c r="O21" s="33">
        <v>117.26</v>
      </c>
      <c r="P21" s="58">
        <f t="shared" si="0"/>
        <v>321.54000000000002</v>
      </c>
    </row>
    <row r="22" spans="1:16" ht="8.25" customHeight="1" x14ac:dyDescent="0.35">
      <c r="A22" s="36" t="s">
        <v>38</v>
      </c>
      <c r="B22" s="9">
        <v>8</v>
      </c>
      <c r="C22" s="9">
        <v>2</v>
      </c>
      <c r="D22" s="9">
        <v>1</v>
      </c>
      <c r="E22" s="95">
        <v>63594</v>
      </c>
      <c r="F22" s="8">
        <v>159.54</v>
      </c>
      <c r="G22" s="8"/>
      <c r="H22" s="10">
        <v>15.27</v>
      </c>
      <c r="I22" s="10">
        <v>8</v>
      </c>
      <c r="J22" s="8"/>
      <c r="K22" s="8">
        <v>0.57999999999999996</v>
      </c>
      <c r="L22" s="8">
        <v>3.04</v>
      </c>
      <c r="M22" s="8"/>
      <c r="N22" s="8">
        <v>26.02</v>
      </c>
      <c r="O22" s="92">
        <v>117.26</v>
      </c>
      <c r="P22" s="59">
        <f t="shared" si="0"/>
        <v>329.71000000000004</v>
      </c>
    </row>
    <row r="23" spans="1:16" ht="8.25" customHeight="1" x14ac:dyDescent="0.35">
      <c r="A23" s="32" t="s">
        <v>39</v>
      </c>
      <c r="B23" s="11">
        <v>8</v>
      </c>
      <c r="C23" s="11">
        <v>2</v>
      </c>
      <c r="D23" s="11">
        <v>1</v>
      </c>
      <c r="E23" s="95">
        <v>327062</v>
      </c>
      <c r="F23" s="33">
        <v>159.54</v>
      </c>
      <c r="G23" s="33"/>
      <c r="H23" s="34">
        <v>15.27</v>
      </c>
      <c r="I23" s="34">
        <v>8</v>
      </c>
      <c r="J23" s="33"/>
      <c r="K23" s="33">
        <v>0.57999999999999996</v>
      </c>
      <c r="L23" s="33">
        <v>3.04</v>
      </c>
      <c r="M23" s="33"/>
      <c r="N23" s="33">
        <v>20.43</v>
      </c>
      <c r="O23" s="33">
        <v>117.26</v>
      </c>
      <c r="P23" s="58">
        <f t="shared" si="0"/>
        <v>324.12</v>
      </c>
    </row>
    <row r="24" spans="1:16" ht="8.25" customHeight="1" x14ac:dyDescent="0.35">
      <c r="A24" s="32" t="s">
        <v>39</v>
      </c>
      <c r="B24" s="11">
        <v>44</v>
      </c>
      <c r="C24" s="11">
        <v>8</v>
      </c>
      <c r="D24" s="11">
        <v>1</v>
      </c>
      <c r="E24" s="95">
        <v>64612</v>
      </c>
      <c r="F24" s="33">
        <v>166.77</v>
      </c>
      <c r="G24" s="33">
        <v>4.93</v>
      </c>
      <c r="H24" s="33"/>
      <c r="I24" s="33">
        <v>9.8699999999999992</v>
      </c>
      <c r="J24" s="33"/>
      <c r="K24" s="33"/>
      <c r="L24" s="33"/>
      <c r="M24" s="34">
        <v>5</v>
      </c>
      <c r="N24" s="33">
        <v>20.43</v>
      </c>
      <c r="O24" s="33">
        <v>117.26</v>
      </c>
      <c r="P24" s="58">
        <f t="shared" si="0"/>
        <v>324.26000000000005</v>
      </c>
    </row>
    <row r="25" spans="1:16" ht="8.25" customHeight="1" x14ac:dyDescent="0.35">
      <c r="A25" s="32" t="s">
        <v>40</v>
      </c>
      <c r="B25" s="11">
        <v>2</v>
      </c>
      <c r="C25" s="11">
        <v>2</v>
      </c>
      <c r="D25" s="11">
        <v>1</v>
      </c>
      <c r="E25" s="95">
        <v>58325</v>
      </c>
      <c r="F25" s="33">
        <v>170.67</v>
      </c>
      <c r="G25" s="33"/>
      <c r="H25" s="33"/>
      <c r="I25" s="33">
        <v>4.53</v>
      </c>
      <c r="J25" s="33"/>
      <c r="K25" s="33"/>
      <c r="L25" s="33"/>
      <c r="M25" s="33"/>
      <c r="N25" s="33">
        <v>17.18</v>
      </c>
      <c r="O25" s="33">
        <v>117.26</v>
      </c>
      <c r="P25" s="58">
        <f t="shared" si="0"/>
        <v>309.64</v>
      </c>
    </row>
    <row r="26" spans="1:16" ht="8.25" customHeight="1" x14ac:dyDescent="0.25">
      <c r="A26" s="36" t="s">
        <v>40</v>
      </c>
      <c r="B26" s="9">
        <v>2</v>
      </c>
      <c r="C26" s="9">
        <v>3</v>
      </c>
      <c r="D26" s="9">
        <v>1</v>
      </c>
      <c r="E26" s="95">
        <v>285902</v>
      </c>
      <c r="F26" s="8">
        <v>170.67</v>
      </c>
      <c r="G26" s="8"/>
      <c r="H26" s="8"/>
      <c r="I26" s="8">
        <v>4.53</v>
      </c>
      <c r="J26" s="8"/>
      <c r="K26" s="8"/>
      <c r="L26" s="8"/>
      <c r="M26" s="8">
        <v>5.19</v>
      </c>
      <c r="N26" s="8">
        <v>17.18</v>
      </c>
      <c r="O26" s="92">
        <v>117.26</v>
      </c>
      <c r="P26" s="59">
        <f t="shared" si="0"/>
        <v>314.83</v>
      </c>
    </row>
    <row r="27" spans="1:16" ht="8.25" customHeight="1" x14ac:dyDescent="0.25">
      <c r="A27" s="32" t="s">
        <v>40</v>
      </c>
      <c r="B27" s="11">
        <v>8</v>
      </c>
      <c r="C27" s="11">
        <v>2</v>
      </c>
      <c r="D27" s="11">
        <v>1</v>
      </c>
      <c r="E27" s="95">
        <v>4988</v>
      </c>
      <c r="F27" s="33">
        <v>159.54</v>
      </c>
      <c r="G27" s="33"/>
      <c r="H27" s="34">
        <v>15.27</v>
      </c>
      <c r="I27" s="34">
        <v>8</v>
      </c>
      <c r="J27" s="33"/>
      <c r="K27" s="33">
        <v>0.57999999999999996</v>
      </c>
      <c r="L27" s="33">
        <v>3.04</v>
      </c>
      <c r="M27" s="33"/>
      <c r="N27" s="33">
        <v>17.18</v>
      </c>
      <c r="O27" s="33">
        <v>117.26</v>
      </c>
      <c r="P27" s="58">
        <f t="shared" si="0"/>
        <v>320.87</v>
      </c>
    </row>
    <row r="28" spans="1:16" ht="8.25" customHeight="1" x14ac:dyDescent="0.25">
      <c r="A28" s="32" t="s">
        <v>41</v>
      </c>
      <c r="B28" s="11">
        <v>2</v>
      </c>
      <c r="C28" s="11">
        <v>1</v>
      </c>
      <c r="D28" s="11">
        <v>1</v>
      </c>
      <c r="E28" s="95">
        <v>90706</v>
      </c>
      <c r="F28" s="33">
        <v>170.67</v>
      </c>
      <c r="G28" s="33"/>
      <c r="H28" s="33"/>
      <c r="I28" s="33">
        <v>4.53</v>
      </c>
      <c r="J28" s="33"/>
      <c r="K28" s="33"/>
      <c r="L28" s="33"/>
      <c r="M28" s="35">
        <v>6.1</v>
      </c>
      <c r="N28" s="34">
        <v>18</v>
      </c>
      <c r="O28" s="33">
        <v>117.26</v>
      </c>
      <c r="P28" s="58">
        <f t="shared" si="0"/>
        <v>316.56</v>
      </c>
    </row>
    <row r="29" spans="1:16" ht="8.25" customHeight="1" x14ac:dyDescent="0.25">
      <c r="A29" s="32" t="s">
        <v>41</v>
      </c>
      <c r="B29" s="11">
        <v>2</v>
      </c>
      <c r="C29" s="11">
        <v>3</v>
      </c>
      <c r="D29" s="11">
        <v>1</v>
      </c>
      <c r="E29" s="95">
        <v>217055</v>
      </c>
      <c r="F29" s="33">
        <v>170.67</v>
      </c>
      <c r="G29" s="33"/>
      <c r="H29" s="33"/>
      <c r="I29" s="33">
        <v>4.53</v>
      </c>
      <c r="J29" s="33"/>
      <c r="K29" s="33"/>
      <c r="L29" s="33"/>
      <c r="M29" s="33">
        <v>5.19</v>
      </c>
      <c r="N29" s="34">
        <v>18</v>
      </c>
      <c r="O29" s="33">
        <v>117.26</v>
      </c>
      <c r="P29" s="58">
        <f t="shared" si="0"/>
        <v>315.64999999999998</v>
      </c>
    </row>
    <row r="30" spans="1:16" ht="8.25" customHeight="1" x14ac:dyDescent="0.25">
      <c r="A30" s="36" t="s">
        <v>41</v>
      </c>
      <c r="B30" s="9">
        <v>2</v>
      </c>
      <c r="C30" s="9">
        <v>5</v>
      </c>
      <c r="D30" s="9">
        <v>1</v>
      </c>
      <c r="E30" s="95">
        <v>2411</v>
      </c>
      <c r="F30" s="8">
        <v>170.67</v>
      </c>
      <c r="G30" s="8"/>
      <c r="H30" s="8"/>
      <c r="I30" s="8">
        <v>4.53</v>
      </c>
      <c r="J30" s="8"/>
      <c r="K30" s="8"/>
      <c r="L30" s="8"/>
      <c r="M30" s="8">
        <v>5.63</v>
      </c>
      <c r="N30" s="10">
        <v>18</v>
      </c>
      <c r="O30" s="92">
        <v>117.26</v>
      </c>
      <c r="P30" s="59">
        <f t="shared" si="0"/>
        <v>316.08999999999997</v>
      </c>
    </row>
    <row r="31" spans="1:16" ht="8.25" customHeight="1" x14ac:dyDescent="0.25">
      <c r="A31" s="32" t="s">
        <v>41</v>
      </c>
      <c r="B31" s="11">
        <v>28</v>
      </c>
      <c r="C31" s="11">
        <v>3</v>
      </c>
      <c r="D31" s="11">
        <v>1</v>
      </c>
      <c r="E31" s="95">
        <v>25903</v>
      </c>
      <c r="F31" s="33">
        <v>165.56</v>
      </c>
      <c r="G31" s="33">
        <v>4.8600000000000003</v>
      </c>
      <c r="H31" s="33"/>
      <c r="I31" s="33">
        <v>2.92</v>
      </c>
      <c r="J31" s="33"/>
      <c r="K31" s="33"/>
      <c r="L31" s="33"/>
      <c r="M31" s="33">
        <v>5.19</v>
      </c>
      <c r="N31" s="34">
        <v>18</v>
      </c>
      <c r="O31" s="33">
        <v>117.26</v>
      </c>
      <c r="P31" s="58">
        <f t="shared" si="0"/>
        <v>313.79000000000002</v>
      </c>
    </row>
    <row r="32" spans="1:16" ht="8.25" customHeight="1" x14ac:dyDescent="0.25">
      <c r="A32" s="32" t="s">
        <v>41</v>
      </c>
      <c r="B32" s="11">
        <v>28</v>
      </c>
      <c r="C32" s="11">
        <v>5</v>
      </c>
      <c r="D32" s="11">
        <v>1</v>
      </c>
      <c r="E32" s="95">
        <v>11998</v>
      </c>
      <c r="F32" s="33">
        <v>165.56</v>
      </c>
      <c r="G32" s="33">
        <v>4.8600000000000003</v>
      </c>
      <c r="H32" s="33"/>
      <c r="I32" s="33">
        <v>2.92</v>
      </c>
      <c r="J32" s="33"/>
      <c r="K32" s="33"/>
      <c r="L32" s="33"/>
      <c r="M32" s="33">
        <v>5.63</v>
      </c>
      <c r="N32" s="34">
        <v>18</v>
      </c>
      <c r="O32" s="33">
        <v>117.26</v>
      </c>
      <c r="P32" s="58">
        <f t="shared" si="0"/>
        <v>314.23</v>
      </c>
    </row>
    <row r="33" spans="1:16" ht="8.25" customHeight="1" x14ac:dyDescent="0.25">
      <c r="A33" s="32" t="s">
        <v>42</v>
      </c>
      <c r="B33" s="11">
        <v>2</v>
      </c>
      <c r="C33" s="11">
        <v>3</v>
      </c>
      <c r="D33" s="11">
        <v>1</v>
      </c>
      <c r="E33" s="95">
        <v>326742</v>
      </c>
      <c r="F33" s="33">
        <v>170.67</v>
      </c>
      <c r="G33" s="33"/>
      <c r="H33" s="33"/>
      <c r="I33" s="33">
        <v>4.53</v>
      </c>
      <c r="J33" s="33"/>
      <c r="K33" s="33"/>
      <c r="L33" s="33"/>
      <c r="M33" s="33">
        <v>5.19</v>
      </c>
      <c r="N33" s="33">
        <v>34.159999999999997</v>
      </c>
      <c r="O33" s="33">
        <v>117.26</v>
      </c>
      <c r="P33" s="58">
        <f t="shared" si="0"/>
        <v>331.81</v>
      </c>
    </row>
    <row r="34" spans="1:16" ht="8.25" customHeight="1" x14ac:dyDescent="0.25">
      <c r="A34" s="36" t="s">
        <v>42</v>
      </c>
      <c r="B34" s="9">
        <v>19</v>
      </c>
      <c r="C34" s="9">
        <v>3</v>
      </c>
      <c r="D34" s="9">
        <v>1</v>
      </c>
      <c r="E34" s="95">
        <v>24533</v>
      </c>
      <c r="F34" s="8">
        <v>160.85</v>
      </c>
      <c r="G34" s="10">
        <v>3</v>
      </c>
      <c r="H34" s="8"/>
      <c r="I34" s="10">
        <v>5</v>
      </c>
      <c r="J34" s="8"/>
      <c r="K34" s="8">
        <v>0.45</v>
      </c>
      <c r="L34" s="8"/>
      <c r="M34" s="8">
        <v>5.19</v>
      </c>
      <c r="N34" s="8">
        <v>34.159999999999997</v>
      </c>
      <c r="O34" s="92">
        <v>117.26</v>
      </c>
      <c r="P34" s="59">
        <f t="shared" si="0"/>
        <v>325.90999999999997</v>
      </c>
    </row>
    <row r="35" spans="1:16" ht="8.25" customHeight="1" x14ac:dyDescent="0.25">
      <c r="A35" s="32" t="s">
        <v>43</v>
      </c>
      <c r="B35" s="11">
        <v>2</v>
      </c>
      <c r="C35" s="11">
        <v>3</v>
      </c>
      <c r="D35" s="11">
        <v>1</v>
      </c>
      <c r="E35" s="95">
        <v>111226</v>
      </c>
      <c r="F35" s="33">
        <v>170.67</v>
      </c>
      <c r="G35" s="33"/>
      <c r="H35" s="33"/>
      <c r="I35" s="33">
        <v>4.53</v>
      </c>
      <c r="J35" s="33"/>
      <c r="K35" s="33"/>
      <c r="L35" s="33"/>
      <c r="M35" s="33">
        <v>5.19</v>
      </c>
      <c r="N35" s="33">
        <v>12.56</v>
      </c>
      <c r="O35" s="33">
        <v>116.91</v>
      </c>
      <c r="P35" s="58">
        <f t="shared" si="0"/>
        <v>309.86</v>
      </c>
    </row>
    <row r="36" spans="1:16" ht="8.25" customHeight="1" x14ac:dyDescent="0.25">
      <c r="A36" s="32" t="s">
        <v>43</v>
      </c>
      <c r="B36" s="11">
        <v>2</v>
      </c>
      <c r="C36" s="11">
        <v>5</v>
      </c>
      <c r="D36" s="11">
        <v>1</v>
      </c>
      <c r="E36" s="95">
        <v>27261</v>
      </c>
      <c r="F36" s="33">
        <v>170.67</v>
      </c>
      <c r="G36" s="33"/>
      <c r="H36" s="33"/>
      <c r="I36" s="33">
        <v>4.53</v>
      </c>
      <c r="J36" s="33"/>
      <c r="K36" s="33"/>
      <c r="L36" s="33"/>
      <c r="M36" s="33">
        <v>5.63</v>
      </c>
      <c r="N36" s="33">
        <v>12.56</v>
      </c>
      <c r="O36" s="33">
        <v>116.91</v>
      </c>
      <c r="P36" s="60">
        <f t="shared" si="0"/>
        <v>310.29999999999995</v>
      </c>
    </row>
    <row r="37" spans="1:16" ht="8.25" customHeight="1" x14ac:dyDescent="0.25">
      <c r="A37" s="32" t="s">
        <v>43</v>
      </c>
      <c r="B37" s="11">
        <v>28</v>
      </c>
      <c r="C37" s="11">
        <v>3</v>
      </c>
      <c r="D37" s="11">
        <v>1</v>
      </c>
      <c r="E37" s="95">
        <v>24753</v>
      </c>
      <c r="F37" s="33">
        <v>165.56</v>
      </c>
      <c r="G37" s="33">
        <v>4.8600000000000003</v>
      </c>
      <c r="H37" s="33"/>
      <c r="I37" s="33">
        <v>2.92</v>
      </c>
      <c r="J37" s="33"/>
      <c r="K37" s="33"/>
      <c r="L37" s="33"/>
      <c r="M37" s="33">
        <v>5.19</v>
      </c>
      <c r="N37" s="33">
        <v>12.56</v>
      </c>
      <c r="O37" s="33">
        <v>116.91</v>
      </c>
      <c r="P37" s="60">
        <f t="shared" si="0"/>
        <v>308</v>
      </c>
    </row>
    <row r="38" spans="1:16" ht="8.25" customHeight="1" x14ac:dyDescent="0.25">
      <c r="A38" s="36" t="s">
        <v>43</v>
      </c>
      <c r="B38" s="9">
        <v>28</v>
      </c>
      <c r="C38" s="9">
        <v>4</v>
      </c>
      <c r="D38" s="9"/>
      <c r="E38" s="95">
        <v>2485</v>
      </c>
      <c r="F38" s="8">
        <v>165.56</v>
      </c>
      <c r="G38" s="8">
        <v>4.8600000000000003</v>
      </c>
      <c r="H38" s="8"/>
      <c r="I38" s="8">
        <v>2.92</v>
      </c>
      <c r="J38" s="8"/>
      <c r="K38" s="8"/>
      <c r="L38" s="8"/>
      <c r="M38" s="10">
        <v>2.2999999999999998</v>
      </c>
      <c r="N38" s="8">
        <v>12.56</v>
      </c>
      <c r="O38" s="8">
        <v>114.91</v>
      </c>
      <c r="P38" s="59">
        <f t="shared" ref="P38:P69" si="1">SUM(F38:O38)</f>
        <v>303.11</v>
      </c>
    </row>
    <row r="39" spans="1:16" ht="8.25" customHeight="1" x14ac:dyDescent="0.25">
      <c r="A39" s="32" t="s">
        <v>43</v>
      </c>
      <c r="B39" s="11">
        <v>28</v>
      </c>
      <c r="C39" s="11">
        <v>5</v>
      </c>
      <c r="D39" s="11"/>
      <c r="E39" s="95">
        <v>68946</v>
      </c>
      <c r="F39" s="33">
        <v>165.56</v>
      </c>
      <c r="G39" s="33">
        <v>4.8600000000000003</v>
      </c>
      <c r="H39" s="33"/>
      <c r="I39" s="33">
        <v>2.92</v>
      </c>
      <c r="J39" s="33"/>
      <c r="K39" s="33"/>
      <c r="L39" s="33"/>
      <c r="M39" s="33">
        <v>5.63</v>
      </c>
      <c r="N39" s="33">
        <v>12.56</v>
      </c>
      <c r="O39" s="33">
        <v>114.91</v>
      </c>
      <c r="P39" s="58">
        <f t="shared" si="1"/>
        <v>306.44</v>
      </c>
    </row>
    <row r="40" spans="1:16" ht="8.25" customHeight="1" x14ac:dyDescent="0.25">
      <c r="A40" s="32" t="s">
        <v>43</v>
      </c>
      <c r="B40" s="11">
        <v>28</v>
      </c>
      <c r="C40" s="11">
        <v>5</v>
      </c>
      <c r="D40" s="11">
        <v>1</v>
      </c>
      <c r="E40" s="95">
        <v>123665</v>
      </c>
      <c r="F40" s="33">
        <v>165.56</v>
      </c>
      <c r="G40" s="33">
        <v>4.8600000000000003</v>
      </c>
      <c r="H40" s="33"/>
      <c r="I40" s="33">
        <v>2.92</v>
      </c>
      <c r="J40" s="33"/>
      <c r="K40" s="33"/>
      <c r="L40" s="33"/>
      <c r="M40" s="33">
        <v>5.63</v>
      </c>
      <c r="N40" s="33">
        <v>12.56</v>
      </c>
      <c r="O40" s="33">
        <v>116.91</v>
      </c>
      <c r="P40" s="58">
        <f t="shared" si="1"/>
        <v>308.44</v>
      </c>
    </row>
    <row r="41" spans="1:16" ht="8.25" customHeight="1" x14ac:dyDescent="0.25">
      <c r="A41" s="32" t="s">
        <v>44</v>
      </c>
      <c r="B41" s="11">
        <v>28</v>
      </c>
      <c r="C41" s="11">
        <v>3</v>
      </c>
      <c r="D41" s="11">
        <v>1</v>
      </c>
      <c r="E41" s="95">
        <v>14151</v>
      </c>
      <c r="F41" s="33">
        <v>165.56</v>
      </c>
      <c r="G41" s="33">
        <v>4.8600000000000003</v>
      </c>
      <c r="H41" s="33"/>
      <c r="I41" s="33">
        <v>2.92</v>
      </c>
      <c r="J41" s="33"/>
      <c r="K41" s="33"/>
      <c r="L41" s="33"/>
      <c r="M41" s="33">
        <v>5.19</v>
      </c>
      <c r="N41" s="33">
        <v>14.86</v>
      </c>
      <c r="O41" s="33">
        <v>116.91</v>
      </c>
      <c r="P41" s="60">
        <f t="shared" si="1"/>
        <v>310.29999999999995</v>
      </c>
    </row>
    <row r="42" spans="1:16" ht="8.25" customHeight="1" x14ac:dyDescent="0.25">
      <c r="A42" s="36" t="s">
        <v>44</v>
      </c>
      <c r="B42" s="9">
        <v>28</v>
      </c>
      <c r="C42" s="9">
        <v>5</v>
      </c>
      <c r="D42" s="9"/>
      <c r="E42" s="95">
        <v>268113</v>
      </c>
      <c r="F42" s="8">
        <v>165.56</v>
      </c>
      <c r="G42" s="8">
        <v>4.8600000000000003</v>
      </c>
      <c r="H42" s="8"/>
      <c r="I42" s="8">
        <v>2.92</v>
      </c>
      <c r="J42" s="8"/>
      <c r="K42" s="8"/>
      <c r="L42" s="8"/>
      <c r="M42" s="8">
        <v>5.63</v>
      </c>
      <c r="N42" s="8">
        <v>14.86</v>
      </c>
      <c r="O42" s="8">
        <v>114.91</v>
      </c>
      <c r="P42" s="59">
        <f t="shared" si="1"/>
        <v>308.74</v>
      </c>
    </row>
    <row r="43" spans="1:16" ht="8.25" customHeight="1" x14ac:dyDescent="0.25">
      <c r="A43" s="32" t="s">
        <v>44</v>
      </c>
      <c r="B43" s="11">
        <v>28</v>
      </c>
      <c r="C43" s="11">
        <v>5</v>
      </c>
      <c r="D43" s="11">
        <v>1</v>
      </c>
      <c r="E43" s="95">
        <v>67658</v>
      </c>
      <c r="F43" s="33">
        <v>165.56</v>
      </c>
      <c r="G43" s="33">
        <v>4.8600000000000003</v>
      </c>
      <c r="H43" s="33"/>
      <c r="I43" s="33">
        <v>2.92</v>
      </c>
      <c r="J43" s="33"/>
      <c r="K43" s="33"/>
      <c r="L43" s="33"/>
      <c r="M43" s="33">
        <v>5.63</v>
      </c>
      <c r="N43" s="33">
        <v>14.86</v>
      </c>
      <c r="O43" s="33">
        <v>116.91</v>
      </c>
      <c r="P43" s="58">
        <f t="shared" si="1"/>
        <v>310.74</v>
      </c>
    </row>
    <row r="44" spans="1:16" ht="8.25" customHeight="1" x14ac:dyDescent="0.25">
      <c r="A44" s="32" t="s">
        <v>45</v>
      </c>
      <c r="B44" s="11">
        <v>2</v>
      </c>
      <c r="C44" s="11">
        <v>1</v>
      </c>
      <c r="D44" s="11">
        <v>1</v>
      </c>
      <c r="E44" s="95">
        <v>29882</v>
      </c>
      <c r="F44" s="33">
        <v>170.67</v>
      </c>
      <c r="G44" s="33"/>
      <c r="H44" s="33"/>
      <c r="I44" s="33">
        <v>4.53</v>
      </c>
      <c r="J44" s="33"/>
      <c r="K44" s="33"/>
      <c r="L44" s="33"/>
      <c r="M44" s="35">
        <v>6.1</v>
      </c>
      <c r="N44" s="34">
        <v>18</v>
      </c>
      <c r="O44" s="33">
        <v>116.91</v>
      </c>
      <c r="P44" s="60">
        <f t="shared" si="1"/>
        <v>316.20999999999998</v>
      </c>
    </row>
    <row r="45" spans="1:16" ht="8.25" customHeight="1" x14ac:dyDescent="0.25">
      <c r="A45" s="32" t="s">
        <v>45</v>
      </c>
      <c r="B45" s="11">
        <v>2</v>
      </c>
      <c r="C45" s="11">
        <v>5</v>
      </c>
      <c r="D45" s="11">
        <v>1</v>
      </c>
      <c r="E45" s="95">
        <v>12602</v>
      </c>
      <c r="F45" s="33">
        <v>170.67</v>
      </c>
      <c r="G45" s="33"/>
      <c r="H45" s="33"/>
      <c r="I45" s="33">
        <v>4.53</v>
      </c>
      <c r="J45" s="33"/>
      <c r="K45" s="33"/>
      <c r="L45" s="33"/>
      <c r="M45" s="33">
        <v>5.63</v>
      </c>
      <c r="N45" s="34">
        <v>18</v>
      </c>
      <c r="O45" s="33">
        <v>116.91</v>
      </c>
      <c r="P45" s="58">
        <f t="shared" si="1"/>
        <v>315.74</v>
      </c>
    </row>
    <row r="46" spans="1:16" ht="8.25" customHeight="1" x14ac:dyDescent="0.25">
      <c r="A46" s="36" t="s">
        <v>45</v>
      </c>
      <c r="B46" s="9">
        <v>28</v>
      </c>
      <c r="C46" s="9">
        <v>1</v>
      </c>
      <c r="D46" s="9">
        <v>1</v>
      </c>
      <c r="E46" s="95">
        <v>7945</v>
      </c>
      <c r="F46" s="8">
        <v>165.56</v>
      </c>
      <c r="G46" s="8">
        <v>4.8600000000000003</v>
      </c>
      <c r="H46" s="8"/>
      <c r="I46" s="8">
        <v>2.92</v>
      </c>
      <c r="J46" s="8"/>
      <c r="K46" s="8"/>
      <c r="L46" s="8"/>
      <c r="M46" s="42">
        <v>6.1</v>
      </c>
      <c r="N46" s="10">
        <v>18</v>
      </c>
      <c r="O46" s="8">
        <v>116.91</v>
      </c>
      <c r="P46" s="59">
        <f t="shared" si="1"/>
        <v>314.35000000000002</v>
      </c>
    </row>
    <row r="47" spans="1:16" ht="8.25" customHeight="1" x14ac:dyDescent="0.25">
      <c r="A47" s="32" t="s">
        <v>45</v>
      </c>
      <c r="B47" s="11">
        <v>28</v>
      </c>
      <c r="C47" s="11">
        <v>5</v>
      </c>
      <c r="D47" s="11"/>
      <c r="E47" s="95">
        <v>131050</v>
      </c>
      <c r="F47" s="33">
        <v>165.56</v>
      </c>
      <c r="G47" s="33">
        <v>4.8600000000000003</v>
      </c>
      <c r="H47" s="33"/>
      <c r="I47" s="33">
        <v>2.92</v>
      </c>
      <c r="J47" s="33"/>
      <c r="K47" s="33"/>
      <c r="L47" s="33"/>
      <c r="M47" s="33">
        <v>5.63</v>
      </c>
      <c r="N47" s="34">
        <v>18</v>
      </c>
      <c r="O47" s="33">
        <v>114.91</v>
      </c>
      <c r="P47" s="58">
        <f t="shared" si="1"/>
        <v>311.88</v>
      </c>
    </row>
    <row r="48" spans="1:16" ht="8.25" customHeight="1" x14ac:dyDescent="0.25">
      <c r="A48" s="32" t="s">
        <v>45</v>
      </c>
      <c r="B48" s="11">
        <v>28</v>
      </c>
      <c r="C48" s="11">
        <v>5</v>
      </c>
      <c r="D48" s="11">
        <v>1</v>
      </c>
      <c r="E48" s="95">
        <v>186294</v>
      </c>
      <c r="F48" s="33">
        <v>165.56</v>
      </c>
      <c r="G48" s="33">
        <v>4.8600000000000003</v>
      </c>
      <c r="H48" s="33"/>
      <c r="I48" s="33">
        <v>2.92</v>
      </c>
      <c r="J48" s="33"/>
      <c r="K48" s="33"/>
      <c r="L48" s="33"/>
      <c r="M48" s="33">
        <v>5.63</v>
      </c>
      <c r="N48" s="34">
        <v>18</v>
      </c>
      <c r="O48" s="33">
        <v>116.91</v>
      </c>
      <c r="P48" s="58">
        <f t="shared" si="1"/>
        <v>313.88</v>
      </c>
    </row>
    <row r="49" spans="1:16" ht="8.25" customHeight="1" x14ac:dyDescent="0.25">
      <c r="A49" s="32" t="s">
        <v>46</v>
      </c>
      <c r="B49" s="11">
        <v>2</v>
      </c>
      <c r="C49" s="11">
        <v>6</v>
      </c>
      <c r="D49" s="11">
        <v>1</v>
      </c>
      <c r="E49" s="95">
        <v>192907</v>
      </c>
      <c r="F49" s="33">
        <v>170.67</v>
      </c>
      <c r="G49" s="33"/>
      <c r="H49" s="33"/>
      <c r="I49" s="33">
        <v>4.53</v>
      </c>
      <c r="J49" s="33"/>
      <c r="K49" s="33"/>
      <c r="L49" s="33"/>
      <c r="M49" s="34">
        <v>4</v>
      </c>
      <c r="N49" s="34">
        <v>18</v>
      </c>
      <c r="O49" s="33">
        <v>116.91</v>
      </c>
      <c r="P49" s="58">
        <f t="shared" si="1"/>
        <v>314.11</v>
      </c>
    </row>
    <row r="50" spans="1:16" ht="8.25" customHeight="1" x14ac:dyDescent="0.25">
      <c r="A50" s="36" t="s">
        <v>46</v>
      </c>
      <c r="B50" s="9">
        <v>4</v>
      </c>
      <c r="C50" s="9">
        <v>6</v>
      </c>
      <c r="D50" s="9"/>
      <c r="E50" s="95">
        <v>15160</v>
      </c>
      <c r="F50" s="8">
        <v>183.49</v>
      </c>
      <c r="G50" s="8"/>
      <c r="H50" s="10">
        <v>56.42</v>
      </c>
      <c r="I50" s="8">
        <v>9.9499999999999993</v>
      </c>
      <c r="J50" s="8">
        <v>2.99</v>
      </c>
      <c r="K50" s="8">
        <v>2.42</v>
      </c>
      <c r="L50" s="8">
        <v>2.66</v>
      </c>
      <c r="M50" s="10">
        <v>4</v>
      </c>
      <c r="N50" s="10">
        <v>18</v>
      </c>
      <c r="O50" s="8">
        <v>114.91</v>
      </c>
      <c r="P50" s="59">
        <f t="shared" si="1"/>
        <v>394.84000000000003</v>
      </c>
    </row>
    <row r="51" spans="1:16" ht="8.25" customHeight="1" x14ac:dyDescent="0.25">
      <c r="A51" s="32" t="s">
        <v>46</v>
      </c>
      <c r="B51" s="11">
        <v>4</v>
      </c>
      <c r="C51" s="11">
        <v>6</v>
      </c>
      <c r="D51" s="11">
        <v>1</v>
      </c>
      <c r="E51" s="95">
        <v>101980</v>
      </c>
      <c r="F51" s="33">
        <v>183.49</v>
      </c>
      <c r="G51" s="33"/>
      <c r="H51" s="34">
        <v>56.42</v>
      </c>
      <c r="I51" s="33">
        <v>9.9499999999999993</v>
      </c>
      <c r="J51" s="33">
        <v>2.99</v>
      </c>
      <c r="K51" s="33">
        <v>2.42</v>
      </c>
      <c r="L51" s="33">
        <v>2.66</v>
      </c>
      <c r="M51" s="34">
        <v>4</v>
      </c>
      <c r="N51" s="34">
        <v>18</v>
      </c>
      <c r="O51" s="33">
        <v>116.91</v>
      </c>
      <c r="P51" s="58">
        <f t="shared" si="1"/>
        <v>396.84000000000003</v>
      </c>
    </row>
    <row r="52" spans="1:16" ht="8.25" customHeight="1" x14ac:dyDescent="0.25">
      <c r="A52" s="32" t="s">
        <v>46</v>
      </c>
      <c r="B52" s="11">
        <v>28</v>
      </c>
      <c r="C52" s="11">
        <v>6</v>
      </c>
      <c r="D52" s="11"/>
      <c r="E52" s="95">
        <v>41163</v>
      </c>
      <c r="F52" s="33">
        <v>165.56</v>
      </c>
      <c r="G52" s="33">
        <v>4.8600000000000003</v>
      </c>
      <c r="H52" s="33"/>
      <c r="I52" s="33">
        <v>2.92</v>
      </c>
      <c r="J52" s="33"/>
      <c r="K52" s="33"/>
      <c r="L52" s="33"/>
      <c r="M52" s="34">
        <v>4</v>
      </c>
      <c r="N52" s="34">
        <v>18</v>
      </c>
      <c r="O52" s="33">
        <v>114.91</v>
      </c>
      <c r="P52" s="60">
        <f t="shared" si="1"/>
        <v>310.25</v>
      </c>
    </row>
    <row r="53" spans="1:16" ht="8.25" customHeight="1" x14ac:dyDescent="0.25">
      <c r="A53" s="32" t="s">
        <v>46</v>
      </c>
      <c r="B53" s="11">
        <v>28</v>
      </c>
      <c r="C53" s="11">
        <v>6</v>
      </c>
      <c r="D53" s="11">
        <v>1</v>
      </c>
      <c r="E53" s="95">
        <v>30599</v>
      </c>
      <c r="F53" s="33">
        <v>165.56</v>
      </c>
      <c r="G53" s="33">
        <v>4.8600000000000003</v>
      </c>
      <c r="H53" s="33"/>
      <c r="I53" s="33">
        <v>2.92</v>
      </c>
      <c r="J53" s="33"/>
      <c r="K53" s="33"/>
      <c r="L53" s="33"/>
      <c r="M53" s="34">
        <v>4</v>
      </c>
      <c r="N53" s="34">
        <v>18</v>
      </c>
      <c r="O53" s="33">
        <v>116.91</v>
      </c>
      <c r="P53" s="60">
        <f t="shared" si="1"/>
        <v>312.25</v>
      </c>
    </row>
    <row r="54" spans="1:16" ht="8.25" customHeight="1" x14ac:dyDescent="0.25">
      <c r="A54" s="36" t="s">
        <v>47</v>
      </c>
      <c r="B54" s="9">
        <v>4</v>
      </c>
      <c r="C54" s="9">
        <v>6</v>
      </c>
      <c r="D54" s="9"/>
      <c r="E54" s="95">
        <v>318921</v>
      </c>
      <c r="F54" s="8">
        <v>183.49</v>
      </c>
      <c r="G54" s="8"/>
      <c r="H54" s="10">
        <v>56.42</v>
      </c>
      <c r="I54" s="8">
        <v>9.9499999999999993</v>
      </c>
      <c r="J54" s="8">
        <v>2.99</v>
      </c>
      <c r="K54" s="8">
        <v>2.42</v>
      </c>
      <c r="L54" s="8">
        <v>2.66</v>
      </c>
      <c r="M54" s="10">
        <v>4</v>
      </c>
      <c r="N54" s="8">
        <v>13.91</v>
      </c>
      <c r="O54" s="8">
        <v>114.91</v>
      </c>
      <c r="P54" s="59">
        <f t="shared" si="1"/>
        <v>390.75</v>
      </c>
    </row>
    <row r="55" spans="1:16" ht="8.25" customHeight="1" x14ac:dyDescent="0.25">
      <c r="A55" s="32" t="s">
        <v>47</v>
      </c>
      <c r="B55" s="11">
        <v>28</v>
      </c>
      <c r="C55" s="11">
        <v>6</v>
      </c>
      <c r="D55" s="11"/>
      <c r="E55" s="95">
        <v>40475</v>
      </c>
      <c r="F55" s="33">
        <v>165.56</v>
      </c>
      <c r="G55" s="33">
        <v>4.8600000000000003</v>
      </c>
      <c r="H55" s="33"/>
      <c r="I55" s="33">
        <v>2.92</v>
      </c>
      <c r="J55" s="33"/>
      <c r="K55" s="33"/>
      <c r="L55" s="33"/>
      <c r="M55" s="34">
        <v>4</v>
      </c>
      <c r="N55" s="33">
        <v>13.91</v>
      </c>
      <c r="O55" s="33">
        <v>114.91</v>
      </c>
      <c r="P55" s="58">
        <f t="shared" si="1"/>
        <v>306.15999999999997</v>
      </c>
    </row>
    <row r="56" spans="1:16" ht="8.25" customHeight="1" x14ac:dyDescent="0.25">
      <c r="A56" s="32" t="s">
        <v>48</v>
      </c>
      <c r="B56" s="11">
        <v>28</v>
      </c>
      <c r="C56" s="11">
        <v>5</v>
      </c>
      <c r="D56" s="11"/>
      <c r="E56" s="95">
        <v>337888</v>
      </c>
      <c r="F56" s="33">
        <v>165.56</v>
      </c>
      <c r="G56" s="33">
        <v>4.8600000000000003</v>
      </c>
      <c r="H56" s="33"/>
      <c r="I56" s="33">
        <v>2.92</v>
      </c>
      <c r="J56" s="33"/>
      <c r="K56" s="33"/>
      <c r="L56" s="33"/>
      <c r="M56" s="33">
        <v>5.63</v>
      </c>
      <c r="N56" s="34">
        <v>18</v>
      </c>
      <c r="O56" s="33">
        <v>114.91</v>
      </c>
      <c r="P56" s="58">
        <f t="shared" si="1"/>
        <v>311.88</v>
      </c>
    </row>
    <row r="57" spans="1:16" ht="8.25" customHeight="1" x14ac:dyDescent="0.25">
      <c r="A57" s="32" t="s">
        <v>10</v>
      </c>
      <c r="B57" s="11">
        <v>28</v>
      </c>
      <c r="C57" s="11">
        <v>5</v>
      </c>
      <c r="D57" s="11"/>
      <c r="E57" s="95">
        <v>324213</v>
      </c>
      <c r="F57" s="33">
        <v>165.56</v>
      </c>
      <c r="G57" s="33">
        <v>4.8600000000000003</v>
      </c>
      <c r="H57" s="33"/>
      <c r="I57" s="33">
        <v>2.92</v>
      </c>
      <c r="J57" s="33"/>
      <c r="K57" s="33"/>
      <c r="L57" s="33"/>
      <c r="M57" s="33">
        <v>5.63</v>
      </c>
      <c r="N57" s="33">
        <v>17.440000000000001</v>
      </c>
      <c r="O57" s="33">
        <v>114.91</v>
      </c>
      <c r="P57" s="58">
        <f t="shared" si="1"/>
        <v>311.32</v>
      </c>
    </row>
    <row r="58" spans="1:16" ht="8.25" customHeight="1" x14ac:dyDescent="0.25">
      <c r="A58" s="36" t="s">
        <v>49</v>
      </c>
      <c r="B58" s="9">
        <v>28</v>
      </c>
      <c r="C58" s="9">
        <v>4</v>
      </c>
      <c r="D58" s="9"/>
      <c r="E58" s="95">
        <v>182557</v>
      </c>
      <c r="F58" s="8">
        <v>165.56</v>
      </c>
      <c r="G58" s="8">
        <v>4.8600000000000003</v>
      </c>
      <c r="H58" s="8"/>
      <c r="I58" s="8">
        <v>2.92</v>
      </c>
      <c r="J58" s="8"/>
      <c r="K58" s="8"/>
      <c r="L58" s="8"/>
      <c r="M58" s="10">
        <v>2.2999999999999998</v>
      </c>
      <c r="N58" s="8">
        <v>12.57</v>
      </c>
      <c r="O58" s="8">
        <v>114.91</v>
      </c>
      <c r="P58" s="59">
        <f t="shared" si="1"/>
        <v>303.12</v>
      </c>
    </row>
    <row r="59" spans="1:16" ht="8.25" customHeight="1" x14ac:dyDescent="0.25">
      <c r="A59" s="32" t="s">
        <v>49</v>
      </c>
      <c r="B59" s="11">
        <v>28</v>
      </c>
      <c r="C59" s="11">
        <v>5</v>
      </c>
      <c r="D59" s="11"/>
      <c r="E59" s="95">
        <v>175311</v>
      </c>
      <c r="F59" s="33">
        <v>165.56</v>
      </c>
      <c r="G59" s="33">
        <v>4.8600000000000003</v>
      </c>
      <c r="H59" s="33"/>
      <c r="I59" s="33">
        <v>2.92</v>
      </c>
      <c r="J59" s="33"/>
      <c r="K59" s="33"/>
      <c r="L59" s="33"/>
      <c r="M59" s="33">
        <v>5.63</v>
      </c>
      <c r="N59" s="33">
        <v>12.57</v>
      </c>
      <c r="O59" s="33">
        <v>114.91</v>
      </c>
      <c r="P59" s="58">
        <f t="shared" si="1"/>
        <v>306.45</v>
      </c>
    </row>
    <row r="60" spans="1:16" ht="8.25" customHeight="1" x14ac:dyDescent="0.25">
      <c r="A60" s="32" t="s">
        <v>50</v>
      </c>
      <c r="B60" s="11">
        <v>28</v>
      </c>
      <c r="C60" s="11">
        <v>5</v>
      </c>
      <c r="D60" s="11"/>
      <c r="E60" s="95">
        <v>20095</v>
      </c>
      <c r="F60" s="33">
        <v>165.56</v>
      </c>
      <c r="G60" s="33">
        <v>4.8600000000000003</v>
      </c>
      <c r="H60" s="33"/>
      <c r="I60" s="33">
        <v>2.92</v>
      </c>
      <c r="J60" s="33"/>
      <c r="K60" s="33"/>
      <c r="L60" s="33"/>
      <c r="M60" s="33">
        <v>5.63</v>
      </c>
      <c r="N60" s="34">
        <v>27</v>
      </c>
      <c r="O60" s="33">
        <v>114.91</v>
      </c>
      <c r="P60" s="58">
        <f t="shared" si="1"/>
        <v>320.88</v>
      </c>
    </row>
    <row r="61" spans="1:16" ht="8.25" customHeight="1" x14ac:dyDescent="0.25">
      <c r="A61" s="32" t="s">
        <v>50</v>
      </c>
      <c r="B61" s="11">
        <v>28</v>
      </c>
      <c r="C61" s="11">
        <v>7</v>
      </c>
      <c r="D61" s="11"/>
      <c r="E61" s="95">
        <v>419602</v>
      </c>
      <c r="F61" s="33">
        <v>165.56</v>
      </c>
      <c r="G61" s="33">
        <v>4.8600000000000003</v>
      </c>
      <c r="H61" s="33"/>
      <c r="I61" s="33">
        <v>2.92</v>
      </c>
      <c r="J61" s="33"/>
      <c r="K61" s="33"/>
      <c r="L61" s="33"/>
      <c r="M61" s="34">
        <v>5</v>
      </c>
      <c r="N61" s="34">
        <v>27</v>
      </c>
      <c r="O61" s="33">
        <v>114.91</v>
      </c>
      <c r="P61" s="58">
        <f t="shared" si="1"/>
        <v>320.25</v>
      </c>
    </row>
    <row r="62" spans="1:16" ht="8.25" customHeight="1" x14ac:dyDescent="0.25">
      <c r="A62" s="36" t="s">
        <v>51</v>
      </c>
      <c r="B62" s="9">
        <v>28</v>
      </c>
      <c r="C62" s="9">
        <v>5</v>
      </c>
      <c r="D62" s="9"/>
      <c r="E62" s="95">
        <v>280189</v>
      </c>
      <c r="F62" s="8">
        <v>165.56</v>
      </c>
      <c r="G62" s="8">
        <v>4.8600000000000003</v>
      </c>
      <c r="H62" s="8"/>
      <c r="I62" s="8">
        <v>2.92</v>
      </c>
      <c r="J62" s="8"/>
      <c r="K62" s="8"/>
      <c r="L62" s="8"/>
      <c r="M62" s="8">
        <v>5.63</v>
      </c>
      <c r="N62" s="8">
        <v>23.17</v>
      </c>
      <c r="O62" s="8">
        <v>114.91</v>
      </c>
      <c r="P62" s="59">
        <f t="shared" si="1"/>
        <v>317.04999999999995</v>
      </c>
    </row>
    <row r="63" spans="1:16" ht="8.25" customHeight="1" x14ac:dyDescent="0.25">
      <c r="A63" s="32" t="s">
        <v>51</v>
      </c>
      <c r="B63" s="11">
        <v>28</v>
      </c>
      <c r="C63" s="11">
        <v>7</v>
      </c>
      <c r="D63" s="11"/>
      <c r="E63" s="95">
        <v>118862</v>
      </c>
      <c r="F63" s="33">
        <v>165.56</v>
      </c>
      <c r="G63" s="33">
        <v>4.8600000000000003</v>
      </c>
      <c r="H63" s="33"/>
      <c r="I63" s="33">
        <v>2.92</v>
      </c>
      <c r="J63" s="33"/>
      <c r="K63" s="33"/>
      <c r="L63" s="33"/>
      <c r="M63" s="34">
        <v>5</v>
      </c>
      <c r="N63" s="33">
        <v>23.17</v>
      </c>
      <c r="O63" s="33">
        <v>114.91</v>
      </c>
      <c r="P63" s="60">
        <f t="shared" si="1"/>
        <v>316.41999999999996</v>
      </c>
    </row>
    <row r="64" spans="1:16" ht="8.25" customHeight="1" x14ac:dyDescent="0.25">
      <c r="A64" s="32" t="s">
        <v>52</v>
      </c>
      <c r="B64" s="11">
        <v>2</v>
      </c>
      <c r="C64" s="11">
        <v>1</v>
      </c>
      <c r="D64" s="11">
        <v>1</v>
      </c>
      <c r="E64" s="95">
        <v>252797</v>
      </c>
      <c r="F64" s="33">
        <v>170.67</v>
      </c>
      <c r="G64" s="33"/>
      <c r="H64" s="33"/>
      <c r="I64" s="33">
        <v>4.53</v>
      </c>
      <c r="J64" s="33"/>
      <c r="K64" s="33"/>
      <c r="L64" s="33"/>
      <c r="M64" s="35">
        <v>6.1</v>
      </c>
      <c r="N64" s="33">
        <v>17.61</v>
      </c>
      <c r="O64" s="33">
        <v>117.26</v>
      </c>
      <c r="P64" s="58">
        <f t="shared" si="1"/>
        <v>316.16999999999996</v>
      </c>
    </row>
    <row r="65" spans="1:16" ht="8.25" customHeight="1" x14ac:dyDescent="0.25">
      <c r="A65" s="32" t="s">
        <v>52</v>
      </c>
      <c r="B65" s="11">
        <v>8</v>
      </c>
      <c r="C65" s="11">
        <v>2</v>
      </c>
      <c r="D65" s="11">
        <v>1</v>
      </c>
      <c r="E65" s="95">
        <v>70961</v>
      </c>
      <c r="F65" s="33">
        <v>159.54</v>
      </c>
      <c r="G65" s="33"/>
      <c r="H65" s="34">
        <v>15.27</v>
      </c>
      <c r="I65" s="34">
        <v>8</v>
      </c>
      <c r="J65" s="33"/>
      <c r="K65" s="33">
        <v>0.57999999999999996</v>
      </c>
      <c r="L65" s="33">
        <v>3.04</v>
      </c>
      <c r="M65" s="33"/>
      <c r="N65" s="33">
        <v>17.61</v>
      </c>
      <c r="O65" s="33">
        <v>117.26</v>
      </c>
      <c r="P65" s="60">
        <f t="shared" si="1"/>
        <v>321.3</v>
      </c>
    </row>
    <row r="66" spans="1:16" ht="8.25" customHeight="1" x14ac:dyDescent="0.25">
      <c r="A66" s="36" t="s">
        <v>53</v>
      </c>
      <c r="B66" s="9">
        <v>2</v>
      </c>
      <c r="C66" s="9">
        <v>1</v>
      </c>
      <c r="D66" s="9">
        <v>1</v>
      </c>
      <c r="E66" s="95">
        <v>282771</v>
      </c>
      <c r="F66" s="8">
        <v>170.67</v>
      </c>
      <c r="G66" s="8"/>
      <c r="H66" s="8"/>
      <c r="I66" s="8">
        <v>4.53</v>
      </c>
      <c r="J66" s="8"/>
      <c r="K66" s="8"/>
      <c r="L66" s="8"/>
      <c r="M66" s="42">
        <v>6.1</v>
      </c>
      <c r="N66" s="8">
        <v>17.37</v>
      </c>
      <c r="O66" s="92">
        <v>117.26</v>
      </c>
      <c r="P66" s="59">
        <f t="shared" si="1"/>
        <v>315.93</v>
      </c>
    </row>
    <row r="67" spans="1:16" ht="8.25" customHeight="1" x14ac:dyDescent="0.25">
      <c r="A67" s="32" t="s">
        <v>53</v>
      </c>
      <c r="B67" s="11">
        <v>2</v>
      </c>
      <c r="C67" s="11">
        <v>5</v>
      </c>
      <c r="D67" s="11">
        <v>1</v>
      </c>
      <c r="E67" s="95">
        <v>26811</v>
      </c>
      <c r="F67" s="33">
        <v>170.67</v>
      </c>
      <c r="G67" s="33"/>
      <c r="H67" s="33"/>
      <c r="I67" s="33">
        <v>4.53</v>
      </c>
      <c r="J67" s="33"/>
      <c r="K67" s="33"/>
      <c r="L67" s="33"/>
      <c r="M67" s="33">
        <v>5.63</v>
      </c>
      <c r="N67" s="33">
        <v>17.37</v>
      </c>
      <c r="O67" s="33">
        <v>117.26</v>
      </c>
      <c r="P67" s="58">
        <f t="shared" si="1"/>
        <v>315.45999999999998</v>
      </c>
    </row>
    <row r="68" spans="1:16" ht="8.25" customHeight="1" x14ac:dyDescent="0.25">
      <c r="A68" s="32" t="s">
        <v>53</v>
      </c>
      <c r="B68" s="11">
        <v>28</v>
      </c>
      <c r="C68" s="11">
        <v>5</v>
      </c>
      <c r="D68" s="11">
        <v>1</v>
      </c>
      <c r="E68" s="95">
        <v>35844</v>
      </c>
      <c r="F68" s="33">
        <v>165.56</v>
      </c>
      <c r="G68" s="33">
        <v>4.8600000000000003</v>
      </c>
      <c r="H68" s="33"/>
      <c r="I68" s="33">
        <v>2.92</v>
      </c>
      <c r="J68" s="33"/>
      <c r="K68" s="33"/>
      <c r="L68" s="33"/>
      <c r="M68" s="33">
        <v>5.63</v>
      </c>
      <c r="N68" s="33">
        <v>17.37</v>
      </c>
      <c r="O68" s="33">
        <v>117.26</v>
      </c>
      <c r="P68" s="60">
        <f t="shared" si="1"/>
        <v>313.60000000000002</v>
      </c>
    </row>
    <row r="69" spans="1:16" ht="8.25" customHeight="1" x14ac:dyDescent="0.25">
      <c r="A69" s="32" t="s">
        <v>54</v>
      </c>
      <c r="B69" s="11">
        <v>2</v>
      </c>
      <c r="C69" s="11">
        <v>1</v>
      </c>
      <c r="D69" s="11">
        <v>1</v>
      </c>
      <c r="E69" s="95">
        <v>386714</v>
      </c>
      <c r="F69" s="33">
        <v>170.67</v>
      </c>
      <c r="G69" s="33"/>
      <c r="H69" s="33"/>
      <c r="I69" s="33">
        <v>4.53</v>
      </c>
      <c r="J69" s="33"/>
      <c r="K69" s="33"/>
      <c r="L69" s="33"/>
      <c r="M69" s="35">
        <v>6.1</v>
      </c>
      <c r="N69" s="33">
        <v>21.21</v>
      </c>
      <c r="O69" s="33">
        <v>117.26</v>
      </c>
      <c r="P69" s="58">
        <f t="shared" si="1"/>
        <v>319.77</v>
      </c>
    </row>
    <row r="70" spans="1:16" ht="8.25" customHeight="1" thickBot="1" x14ac:dyDescent="0.3">
      <c r="A70" s="43" t="s">
        <v>7</v>
      </c>
      <c r="B70" s="44">
        <v>8</v>
      </c>
      <c r="C70" s="44">
        <v>2</v>
      </c>
      <c r="D70" s="44">
        <v>1</v>
      </c>
      <c r="E70" s="97">
        <v>430331</v>
      </c>
      <c r="F70" s="45">
        <v>159.54</v>
      </c>
      <c r="G70" s="45"/>
      <c r="H70" s="46">
        <v>15.27</v>
      </c>
      <c r="I70" s="46">
        <v>8</v>
      </c>
      <c r="J70" s="45"/>
      <c r="K70" s="45">
        <v>0.57999999999999996</v>
      </c>
      <c r="L70" s="45">
        <v>3.04</v>
      </c>
      <c r="M70" s="45"/>
      <c r="N70" s="46">
        <v>15.3</v>
      </c>
      <c r="O70" s="92">
        <v>117.26</v>
      </c>
      <c r="P70" s="62">
        <f t="shared" ref="P70" si="2">SUM(F70:O70)</f>
        <v>318.99</v>
      </c>
    </row>
    <row r="71" spans="1:16" ht="8.25" customHeight="1" thickBot="1" x14ac:dyDescent="0.3">
      <c r="A71" s="47" t="s">
        <v>150</v>
      </c>
      <c r="B71" s="48"/>
      <c r="C71" s="48"/>
      <c r="D71" s="48"/>
      <c r="E71" s="9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</row>
    <row r="72" spans="1:16" ht="8.25" customHeight="1" x14ac:dyDescent="0.25">
      <c r="A72" s="32" t="s">
        <v>7</v>
      </c>
      <c r="B72" s="11">
        <v>8</v>
      </c>
      <c r="C72" s="33"/>
      <c r="D72" s="11">
        <v>1</v>
      </c>
      <c r="E72" s="98">
        <v>1065026</v>
      </c>
      <c r="F72" s="33">
        <v>159.54</v>
      </c>
      <c r="G72" s="33"/>
      <c r="H72" s="34">
        <v>15.27</v>
      </c>
      <c r="I72" s="34">
        <v>8</v>
      </c>
      <c r="J72" s="33"/>
      <c r="K72" s="33">
        <v>0.57999999999999996</v>
      </c>
      <c r="L72" s="33">
        <v>3.04</v>
      </c>
      <c r="M72" s="33">
        <v>57.73</v>
      </c>
      <c r="N72" s="33">
        <v>145.88999999999999</v>
      </c>
      <c r="O72" s="33">
        <v>116.26</v>
      </c>
      <c r="P72" s="58">
        <f t="shared" ref="P72:P78" si="3">SUM(F72:O72)</f>
        <v>506.30999999999995</v>
      </c>
    </row>
    <row r="73" spans="1:16" ht="8.25" customHeight="1" x14ac:dyDescent="0.25">
      <c r="A73" s="32" t="s">
        <v>6</v>
      </c>
      <c r="B73" s="11">
        <v>2</v>
      </c>
      <c r="C73" s="11">
        <v>1</v>
      </c>
      <c r="D73" s="11">
        <v>1</v>
      </c>
      <c r="E73" s="95">
        <v>77709</v>
      </c>
      <c r="F73" s="33">
        <v>170.67</v>
      </c>
      <c r="G73" s="33"/>
      <c r="H73" s="33"/>
      <c r="I73" s="33">
        <v>4.53</v>
      </c>
      <c r="J73" s="33"/>
      <c r="K73" s="33"/>
      <c r="L73" s="33"/>
      <c r="M73" s="35">
        <v>6.1</v>
      </c>
      <c r="N73" s="33">
        <v>195.11</v>
      </c>
      <c r="O73" s="33">
        <v>117.26</v>
      </c>
      <c r="P73" s="60">
        <f t="shared" si="3"/>
        <v>493.66999999999996</v>
      </c>
    </row>
    <row r="74" spans="1:16" ht="8.25" customHeight="1" x14ac:dyDescent="0.25">
      <c r="A74" s="32" t="s">
        <v>8</v>
      </c>
      <c r="B74" s="11">
        <v>2</v>
      </c>
      <c r="C74" s="11">
        <v>3</v>
      </c>
      <c r="D74" s="11">
        <v>1</v>
      </c>
      <c r="E74" s="95">
        <v>33492</v>
      </c>
      <c r="F74" s="33">
        <v>170.67</v>
      </c>
      <c r="G74" s="33"/>
      <c r="H74" s="33"/>
      <c r="I74" s="33">
        <v>4.53</v>
      </c>
      <c r="J74" s="33"/>
      <c r="K74" s="33"/>
      <c r="L74" s="33"/>
      <c r="M74" s="33">
        <v>5.19</v>
      </c>
      <c r="N74" s="33">
        <v>98.75</v>
      </c>
      <c r="O74" s="33">
        <v>117.26</v>
      </c>
      <c r="P74" s="60">
        <f t="shared" si="3"/>
        <v>396.4</v>
      </c>
    </row>
    <row r="75" spans="1:16" ht="8.25" customHeight="1" x14ac:dyDescent="0.25">
      <c r="A75" s="36" t="s">
        <v>10</v>
      </c>
      <c r="B75" s="9">
        <v>28</v>
      </c>
      <c r="C75" s="9">
        <v>5</v>
      </c>
      <c r="D75" s="9"/>
      <c r="E75" s="95">
        <v>76367</v>
      </c>
      <c r="F75" s="8">
        <v>165.56</v>
      </c>
      <c r="G75" s="8">
        <v>4.8600000000000003</v>
      </c>
      <c r="H75" s="8"/>
      <c r="I75" s="8">
        <v>2.92</v>
      </c>
      <c r="J75" s="8"/>
      <c r="K75" s="8"/>
      <c r="L75" s="8"/>
      <c r="M75" s="8">
        <v>9.6300000000000008</v>
      </c>
      <c r="N75" s="8">
        <v>100.82</v>
      </c>
      <c r="O75" s="8">
        <v>114.91</v>
      </c>
      <c r="P75" s="61">
        <f t="shared" si="3"/>
        <v>398.69999999999993</v>
      </c>
    </row>
    <row r="76" spans="1:16" ht="8.25" customHeight="1" x14ac:dyDescent="0.25">
      <c r="A76" s="32" t="s">
        <v>22</v>
      </c>
      <c r="B76" s="11">
        <v>4</v>
      </c>
      <c r="C76" s="11">
        <v>5</v>
      </c>
      <c r="D76" s="11"/>
      <c r="E76" s="95">
        <v>7961</v>
      </c>
      <c r="F76" s="33">
        <v>183.49</v>
      </c>
      <c r="G76" s="33"/>
      <c r="H76" s="34">
        <v>56.42</v>
      </c>
      <c r="I76" s="33">
        <v>9.9499999999999993</v>
      </c>
      <c r="J76" s="33">
        <v>2.99</v>
      </c>
      <c r="K76" s="33">
        <v>2.42</v>
      </c>
      <c r="L76" s="33">
        <v>2.66</v>
      </c>
      <c r="M76" s="33">
        <v>5.63</v>
      </c>
      <c r="N76" s="33"/>
      <c r="O76" s="33">
        <v>114.91</v>
      </c>
      <c r="P76" s="58">
        <f t="shared" si="3"/>
        <v>378.47</v>
      </c>
    </row>
    <row r="77" spans="1:16" ht="8.25" customHeight="1" x14ac:dyDescent="0.25">
      <c r="A77" s="32" t="s">
        <v>23</v>
      </c>
      <c r="B77" s="11">
        <v>2</v>
      </c>
      <c r="C77" s="11">
        <v>1</v>
      </c>
      <c r="D77" s="11">
        <v>1</v>
      </c>
      <c r="E77" s="95">
        <v>10394</v>
      </c>
      <c r="F77" s="33">
        <v>170.67</v>
      </c>
      <c r="G77" s="33"/>
      <c r="H77" s="33"/>
      <c r="I77" s="33">
        <v>4.53</v>
      </c>
      <c r="J77" s="33"/>
      <c r="K77" s="33"/>
      <c r="L77" s="33"/>
      <c r="M77" s="35">
        <v>6.1</v>
      </c>
      <c r="N77" s="33">
        <v>220.65</v>
      </c>
      <c r="O77" s="33">
        <v>117.26</v>
      </c>
      <c r="P77" s="60">
        <f t="shared" si="3"/>
        <v>519.21</v>
      </c>
    </row>
    <row r="78" spans="1:16" ht="8.25" customHeight="1" x14ac:dyDescent="0.25">
      <c r="A78" s="36" t="s">
        <v>12</v>
      </c>
      <c r="B78" s="9">
        <v>28</v>
      </c>
      <c r="C78" s="9">
        <v>7</v>
      </c>
      <c r="D78" s="9"/>
      <c r="E78" s="95">
        <v>2904</v>
      </c>
      <c r="F78" s="8">
        <v>165.56</v>
      </c>
      <c r="G78" s="8">
        <v>4.8600000000000003</v>
      </c>
      <c r="H78" s="8"/>
      <c r="I78" s="8">
        <v>2.92</v>
      </c>
      <c r="J78" s="8"/>
      <c r="K78" s="8"/>
      <c r="L78" s="8"/>
      <c r="M78" s="10">
        <v>13.88</v>
      </c>
      <c r="N78" s="10">
        <v>78.7</v>
      </c>
      <c r="O78" s="8">
        <v>114.91</v>
      </c>
      <c r="P78" s="59">
        <f t="shared" si="3"/>
        <v>380.83000000000004</v>
      </c>
    </row>
    <row r="79" spans="1:16" ht="12" customHeight="1" x14ac:dyDescent="0.25">
      <c r="A79" s="37" t="s">
        <v>96</v>
      </c>
      <c r="B79" s="31"/>
      <c r="C79" s="31"/>
      <c r="D79" s="31"/>
      <c r="E79" s="51">
        <f>SUM(E3:E78)</f>
        <v>11836999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8"/>
    </row>
    <row r="80" spans="1:16" ht="12.75" customHeight="1" x14ac:dyDescent="0.25">
      <c r="A80" s="32"/>
      <c r="B80" s="11" t="s">
        <v>24</v>
      </c>
      <c r="C80" s="11" t="s">
        <v>24</v>
      </c>
      <c r="D80" s="33"/>
      <c r="E80" s="96" t="s">
        <v>24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8"/>
    </row>
    <row r="81" spans="1:16" ht="8.25" customHeight="1" x14ac:dyDescent="0.25">
      <c r="A81" s="32"/>
      <c r="B81" s="52" t="s">
        <v>4</v>
      </c>
      <c r="C81" s="53" t="s">
        <v>5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8"/>
    </row>
    <row r="82" spans="1:16" ht="8.25" customHeight="1" x14ac:dyDescent="0.25">
      <c r="A82" s="32"/>
      <c r="B82" s="54" t="s">
        <v>6</v>
      </c>
      <c r="C82" s="55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9"/>
      <c r="N82" s="33"/>
      <c r="O82" s="33"/>
      <c r="P82" s="38"/>
    </row>
    <row r="83" spans="1:16" ht="8.25" customHeight="1" x14ac:dyDescent="0.25">
      <c r="A83" s="32"/>
      <c r="B83" s="54" t="s">
        <v>7</v>
      </c>
      <c r="C83" s="55">
        <v>2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8"/>
    </row>
    <row r="84" spans="1:16" ht="8.25" customHeight="1" x14ac:dyDescent="0.25">
      <c r="A84" s="32"/>
      <c r="B84" s="54" t="s">
        <v>8</v>
      </c>
      <c r="C84" s="55">
        <v>3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8"/>
    </row>
    <row r="85" spans="1:16" ht="8.25" customHeight="1" x14ac:dyDescent="0.25">
      <c r="A85" s="32"/>
      <c r="B85" s="54" t="s">
        <v>9</v>
      </c>
      <c r="C85" s="55">
        <v>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8"/>
    </row>
    <row r="86" spans="1:16" ht="8.25" customHeight="1" x14ac:dyDescent="0.25">
      <c r="A86" s="32"/>
      <c r="B86" s="54" t="s">
        <v>10</v>
      </c>
      <c r="C86" s="55">
        <v>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8"/>
    </row>
    <row r="87" spans="1:16" ht="8.25" customHeight="1" x14ac:dyDescent="0.25">
      <c r="A87" s="32"/>
      <c r="B87" s="54" t="s">
        <v>11</v>
      </c>
      <c r="C87" s="55">
        <v>6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8"/>
    </row>
    <row r="88" spans="1:16" ht="8.25" customHeight="1" x14ac:dyDescent="0.25">
      <c r="A88" s="32"/>
      <c r="B88" s="54" t="s">
        <v>12</v>
      </c>
      <c r="C88" s="55">
        <v>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8"/>
    </row>
    <row r="89" spans="1:16" ht="8.25" customHeight="1" x14ac:dyDescent="0.25">
      <c r="A89" s="32"/>
      <c r="B89" s="54" t="s">
        <v>13</v>
      </c>
      <c r="C89" s="55">
        <v>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8"/>
    </row>
    <row r="90" spans="1:16" ht="8.25" customHeight="1" x14ac:dyDescent="0.25">
      <c r="A90" s="32"/>
      <c r="B90" s="54" t="s">
        <v>14</v>
      </c>
      <c r="C90" s="55">
        <v>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8"/>
    </row>
    <row r="91" spans="1:16" ht="8.25" customHeight="1" x14ac:dyDescent="0.25">
      <c r="A91" s="63"/>
      <c r="B91" s="56" t="s">
        <v>24</v>
      </c>
      <c r="C91" s="57" t="s">
        <v>24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5"/>
    </row>
  </sheetData>
  <pageMargins left="0.45" right="0.2" top="0.15" bottom="0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8"/>
  <sheetViews>
    <sheetView topLeftCell="A22" workbookViewId="0">
      <selection activeCell="E32" sqref="E3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182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89.13</v>
      </c>
      <c r="C4" s="6"/>
      <c r="D4" s="124" t="s">
        <v>29</v>
      </c>
      <c r="E4" s="106">
        <v>156.16</v>
      </c>
      <c r="F4" s="6"/>
      <c r="G4" s="124" t="s">
        <v>29</v>
      </c>
      <c r="H4" s="110">
        <v>336.7</v>
      </c>
    </row>
    <row r="5" spans="1:8" s="1" customFormat="1" ht="12.95" x14ac:dyDescent="0.3">
      <c r="A5" s="105" t="s">
        <v>99</v>
      </c>
      <c r="B5" s="106">
        <v>1.73</v>
      </c>
      <c r="C5" s="6"/>
      <c r="D5" s="124" t="s">
        <v>59</v>
      </c>
      <c r="E5" s="106"/>
      <c r="F5" s="6"/>
      <c r="G5" s="124" t="s">
        <v>60</v>
      </c>
      <c r="H5" s="112">
        <v>28.23</v>
      </c>
    </row>
    <row r="6" spans="1:8" s="1" customFormat="1" ht="12.95" x14ac:dyDescent="0.3">
      <c r="A6" s="105" t="s">
        <v>100</v>
      </c>
      <c r="B6" s="106">
        <v>6.82</v>
      </c>
      <c r="C6" s="6"/>
      <c r="D6" s="124" t="s">
        <v>60</v>
      </c>
      <c r="E6" s="106">
        <v>15.59</v>
      </c>
      <c r="F6" s="6"/>
      <c r="G6" s="255" t="s">
        <v>63</v>
      </c>
      <c r="H6" s="261">
        <f>SUM(H3:H5)</f>
        <v>364.93</v>
      </c>
    </row>
    <row r="7" spans="1:8" s="1" customFormat="1" ht="12.95" x14ac:dyDescent="0.3">
      <c r="A7" s="105" t="s">
        <v>101</v>
      </c>
      <c r="B7" s="106">
        <v>6.37</v>
      </c>
      <c r="C7" s="6"/>
      <c r="D7" s="124" t="s">
        <v>61</v>
      </c>
      <c r="E7" s="106">
        <v>28.04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4.55</v>
      </c>
      <c r="C8" s="6"/>
      <c r="D8" s="124" t="s">
        <v>62</v>
      </c>
      <c r="E8" s="106"/>
      <c r="F8" s="107"/>
      <c r="G8" s="80" t="s">
        <v>124</v>
      </c>
      <c r="H8" s="68">
        <v>42.13</v>
      </c>
    </row>
    <row r="9" spans="1:8" s="1" customFormat="1" ht="12.95" x14ac:dyDescent="0.3">
      <c r="A9" s="105" t="s">
        <v>103</v>
      </c>
      <c r="B9" s="106">
        <v>5.46</v>
      </c>
      <c r="C9" s="6"/>
      <c r="D9" s="331" t="s">
        <v>76</v>
      </c>
      <c r="E9" s="129">
        <v>2</v>
      </c>
      <c r="F9" s="107"/>
      <c r="G9" s="80" t="s">
        <v>125</v>
      </c>
      <c r="H9" s="68">
        <v>7.25</v>
      </c>
    </row>
    <row r="10" spans="1:8" s="1" customFormat="1" ht="12.95" x14ac:dyDescent="0.3">
      <c r="A10" s="105" t="s">
        <v>104</v>
      </c>
      <c r="B10" s="106">
        <v>22.34</v>
      </c>
      <c r="C10" s="6"/>
      <c r="D10" s="255" t="s">
        <v>63</v>
      </c>
      <c r="E10" s="260">
        <f>SUM(E4:E9)</f>
        <v>201.79</v>
      </c>
      <c r="F10" s="107"/>
      <c r="G10" s="80" t="s">
        <v>113</v>
      </c>
      <c r="H10" s="70">
        <v>6.34</v>
      </c>
    </row>
    <row r="11" spans="1:8" s="1" customFormat="1" ht="12.95" x14ac:dyDescent="0.3">
      <c r="A11" s="105" t="s">
        <v>105</v>
      </c>
      <c r="B11" s="106">
        <v>3.18</v>
      </c>
      <c r="C11" s="6"/>
      <c r="D11" s="26"/>
      <c r="E11" s="15"/>
      <c r="F11" s="107"/>
      <c r="G11" s="84" t="s">
        <v>63</v>
      </c>
      <c r="H11" s="72">
        <f>SUM(H8:H10)</f>
        <v>55.72</v>
      </c>
    </row>
    <row r="12" spans="1:8" s="1" customFormat="1" ht="12.95" x14ac:dyDescent="0.3">
      <c r="A12" s="105" t="s">
        <v>106</v>
      </c>
      <c r="B12" s="106">
        <v>9.84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6.82</v>
      </c>
      <c r="C13" s="6"/>
      <c r="D13" s="124" t="s">
        <v>29</v>
      </c>
      <c r="E13" s="347">
        <v>106.03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12.01</v>
      </c>
      <c r="C14" s="6"/>
      <c r="D14" s="255" t="s">
        <v>63</v>
      </c>
      <c r="E14" s="260">
        <f>SUM(E12:E13)</f>
        <v>106.03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2.64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3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173.89</v>
      </c>
      <c r="C17" s="107"/>
      <c r="D17" s="124" t="s">
        <v>29</v>
      </c>
      <c r="E17" s="106">
        <v>105.39</v>
      </c>
      <c r="F17" s="107"/>
      <c r="G17" s="80" t="s">
        <v>29</v>
      </c>
      <c r="H17" s="72">
        <v>35</v>
      </c>
    </row>
    <row r="18" spans="1:8" s="1" customFormat="1" ht="14.45" x14ac:dyDescent="0.35">
      <c r="A18" s="25" t="s">
        <v>24</v>
      </c>
      <c r="B18" s="15"/>
      <c r="C18" s="107"/>
      <c r="D18" s="254" t="s">
        <v>24</v>
      </c>
      <c r="E18" s="129" t="s">
        <v>24</v>
      </c>
      <c r="F18" s="107"/>
      <c r="G18" s="80" t="s">
        <v>169</v>
      </c>
      <c r="H18" s="75"/>
    </row>
    <row r="19" spans="1:8" s="1" customFormat="1" ht="12.95" x14ac:dyDescent="0.3">
      <c r="A19" s="25" t="s">
        <v>24</v>
      </c>
      <c r="B19" s="15" t="s">
        <v>24</v>
      </c>
      <c r="C19" s="107"/>
      <c r="D19" s="255" t="s">
        <v>63</v>
      </c>
      <c r="E19" s="260">
        <f>SUM(E17:E18)</f>
        <v>105.39</v>
      </c>
      <c r="F19" s="107"/>
      <c r="G19" s="352" t="s">
        <v>63</v>
      </c>
      <c r="H19" s="75">
        <f>SUM(H17:H18)</f>
        <v>35</v>
      </c>
    </row>
    <row r="20" spans="1:8" s="1" customFormat="1" ht="12.95" x14ac:dyDescent="0.3">
      <c r="A20" s="105"/>
      <c r="B20" s="106"/>
      <c r="C20" s="107"/>
      <c r="D20" s="255"/>
      <c r="E20" s="260" t="s">
        <v>24</v>
      </c>
      <c r="F20" s="111"/>
      <c r="G20" s="346"/>
      <c r="H20" s="263" t="s">
        <v>24</v>
      </c>
    </row>
    <row r="21" spans="1:8" s="1" customFormat="1" ht="14.45" x14ac:dyDescent="0.35">
      <c r="A21" s="213" t="s">
        <v>57</v>
      </c>
      <c r="B21" s="214"/>
      <c r="C21" s="107"/>
      <c r="D21" s="213" t="s">
        <v>152</v>
      </c>
      <c r="E21" s="214"/>
      <c r="F21" s="257" t="s">
        <v>171</v>
      </c>
      <c r="G21" s="78" t="s">
        <v>75</v>
      </c>
      <c r="H21" s="126"/>
    </row>
    <row r="22" spans="1:8" s="1" customFormat="1" ht="12.95" x14ac:dyDescent="0.3">
      <c r="A22" s="105" t="s">
        <v>29</v>
      </c>
      <c r="B22" s="347">
        <v>78</v>
      </c>
      <c r="C22" s="107"/>
      <c r="D22" s="124" t="s">
        <v>29</v>
      </c>
      <c r="E22" s="264">
        <v>124.9</v>
      </c>
      <c r="F22" s="219">
        <v>1201</v>
      </c>
      <c r="G22" s="124" t="s">
        <v>126</v>
      </c>
      <c r="H22" s="110">
        <v>23</v>
      </c>
    </row>
    <row r="23" spans="1:8" s="1" customFormat="1" ht="12.95" x14ac:dyDescent="0.3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124.9</v>
      </c>
      <c r="F23" s="219">
        <v>1233</v>
      </c>
      <c r="G23" s="124" t="s">
        <v>127</v>
      </c>
      <c r="H23" s="110">
        <v>19.64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6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3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13.03</v>
      </c>
    </row>
    <row r="27" spans="1:8" s="1" customFormat="1" ht="12.75" x14ac:dyDescent="0.2">
      <c r="A27" s="80" t="s">
        <v>98</v>
      </c>
      <c r="B27" s="81">
        <v>78.930000000000007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0.5</v>
      </c>
    </row>
    <row r="28" spans="1:8" s="1" customFormat="1" ht="12.75" x14ac:dyDescent="0.2">
      <c r="A28" s="80" t="s">
        <v>111</v>
      </c>
      <c r="B28" s="81">
        <v>2.46</v>
      </c>
      <c r="C28" s="66"/>
      <c r="D28" s="69" t="s">
        <v>29</v>
      </c>
      <c r="E28" s="68">
        <v>92.07</v>
      </c>
      <c r="F28" s="219">
        <v>1213</v>
      </c>
      <c r="G28" s="124" t="s">
        <v>131</v>
      </c>
      <c r="H28" s="110">
        <v>1.06</v>
      </c>
    </row>
    <row r="29" spans="1:8" s="1" customFormat="1" ht="12.75" x14ac:dyDescent="0.2">
      <c r="A29" s="80" t="s">
        <v>74</v>
      </c>
      <c r="B29" s="81">
        <v>2.36</v>
      </c>
      <c r="C29" s="66"/>
      <c r="D29" s="69" t="s">
        <v>73</v>
      </c>
      <c r="E29" s="68">
        <v>2.5499999999999998</v>
      </c>
      <c r="F29" s="219">
        <v>1212</v>
      </c>
      <c r="G29" s="124" t="s">
        <v>132</v>
      </c>
      <c r="H29" s="110">
        <v>14.07</v>
      </c>
    </row>
    <row r="30" spans="1:8" s="1" customFormat="1" ht="12.75" x14ac:dyDescent="0.2">
      <c r="A30" s="80" t="s">
        <v>112</v>
      </c>
      <c r="B30" s="81">
        <v>4.72</v>
      </c>
      <c r="C30" s="66"/>
      <c r="D30" s="69" t="s">
        <v>71</v>
      </c>
      <c r="E30" s="68">
        <v>4.3099999999999996</v>
      </c>
      <c r="F30" s="219">
        <v>1211</v>
      </c>
      <c r="G30" s="124" t="s">
        <v>133</v>
      </c>
      <c r="H30" s="110">
        <v>18.45</v>
      </c>
    </row>
    <row r="31" spans="1:8" s="1" customFormat="1" ht="12.75" x14ac:dyDescent="0.2">
      <c r="A31" s="80" t="s">
        <v>113</v>
      </c>
      <c r="B31" s="81">
        <v>0.47</v>
      </c>
      <c r="C31" s="66"/>
      <c r="D31" s="69" t="s">
        <v>74</v>
      </c>
      <c r="E31" s="70">
        <v>8.7799999999999994</v>
      </c>
      <c r="F31" s="219">
        <v>1208</v>
      </c>
      <c r="G31" s="124" t="s">
        <v>134</v>
      </c>
      <c r="H31" s="110">
        <v>1.41</v>
      </c>
    </row>
    <row r="32" spans="1:8" s="1" customFormat="1" ht="12" customHeight="1" x14ac:dyDescent="0.2">
      <c r="A32" s="80" t="s">
        <v>114</v>
      </c>
      <c r="B32" s="83"/>
      <c r="C32" s="66"/>
      <c r="D32" s="71" t="s">
        <v>63</v>
      </c>
      <c r="E32" s="72">
        <f>SUM(E28:E31)</f>
        <v>107.71</v>
      </c>
      <c r="F32" s="219">
        <v>1261</v>
      </c>
      <c r="G32" s="124" t="s">
        <v>135</v>
      </c>
      <c r="H32" s="110">
        <v>8</v>
      </c>
    </row>
    <row r="33" spans="1:8" s="1" customFormat="1" ht="12" customHeight="1" x14ac:dyDescent="0.2">
      <c r="A33" s="84" t="s">
        <v>63</v>
      </c>
      <c r="B33" s="85">
        <f>SUM(B27:B32)</f>
        <v>88.94</v>
      </c>
      <c r="C33" s="66"/>
      <c r="D33" s="69"/>
      <c r="E33" s="68"/>
      <c r="F33" s="219">
        <v>1217</v>
      </c>
      <c r="G33" s="124" t="s">
        <v>154</v>
      </c>
      <c r="H33" s="110">
        <v>4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4.2</v>
      </c>
    </row>
    <row r="35" spans="1:8" s="1" customFormat="1" ht="12" customHeight="1" x14ac:dyDescent="0.2">
      <c r="A35" s="80" t="s">
        <v>24</v>
      </c>
      <c r="B35" s="81" t="s">
        <v>24</v>
      </c>
      <c r="C35" s="66"/>
      <c r="D35" s="69" t="s">
        <v>29</v>
      </c>
      <c r="E35" s="68">
        <v>101.92</v>
      </c>
      <c r="F35" s="219">
        <v>1267</v>
      </c>
      <c r="G35" s="124" t="s">
        <v>138</v>
      </c>
      <c r="H35" s="110">
        <v>1</v>
      </c>
    </row>
    <row r="36" spans="1:8" s="1" customFormat="1" ht="12" customHeight="1" x14ac:dyDescent="0.2">
      <c r="A36" s="213" t="s">
        <v>84</v>
      </c>
      <c r="B36" s="214"/>
      <c r="C36" s="66"/>
      <c r="D36" s="69" t="s">
        <v>71</v>
      </c>
      <c r="E36" s="68">
        <v>3.71</v>
      </c>
      <c r="F36" s="219">
        <v>1216</v>
      </c>
      <c r="G36" s="124" t="s">
        <v>139</v>
      </c>
      <c r="H36" s="110">
        <v>0.56000000000000005</v>
      </c>
    </row>
    <row r="37" spans="1:8" s="1" customFormat="1" ht="12" customHeight="1" x14ac:dyDescent="0.2">
      <c r="A37" s="80" t="s">
        <v>29</v>
      </c>
      <c r="B37" s="81">
        <v>52.77</v>
      </c>
      <c r="C37" s="66"/>
      <c r="D37" s="69" t="s">
        <v>83</v>
      </c>
      <c r="E37" s="68">
        <v>2.78</v>
      </c>
      <c r="F37" s="219">
        <v>1239</v>
      </c>
      <c r="G37" s="124" t="s">
        <v>140</v>
      </c>
      <c r="H37" s="110">
        <v>5</v>
      </c>
    </row>
    <row r="38" spans="1:8" s="1" customFormat="1" ht="12" customHeight="1" x14ac:dyDescent="0.2">
      <c r="A38" s="80" t="s">
        <v>71</v>
      </c>
      <c r="B38" s="81"/>
      <c r="C38" s="66"/>
      <c r="D38" s="69" t="s">
        <v>65</v>
      </c>
      <c r="E38" s="70">
        <v>0.37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2">
      <c r="A39" s="80" t="s">
        <v>83</v>
      </c>
      <c r="B39" s="83"/>
      <c r="C39" s="66"/>
      <c r="D39" s="71" t="s">
        <v>63</v>
      </c>
      <c r="E39" s="72">
        <f>SUM(E35:E38)</f>
        <v>108.78</v>
      </c>
      <c r="F39" s="219">
        <v>1264</v>
      </c>
      <c r="G39" s="124" t="s">
        <v>143</v>
      </c>
      <c r="H39" s="110">
        <v>4</v>
      </c>
    </row>
    <row r="40" spans="1:8" s="1" customFormat="1" ht="12" customHeight="1" x14ac:dyDescent="0.2">
      <c r="A40" s="84" t="s">
        <v>63</v>
      </c>
      <c r="B40" s="85">
        <f>SUM(B37:B39)</f>
        <v>52.77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1.79</v>
      </c>
    </row>
    <row r="41" spans="1:8" s="1" customFormat="1" ht="12" customHeight="1" x14ac:dyDescent="0.2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0.23</v>
      </c>
    </row>
    <row r="42" spans="1:8" s="1" customFormat="1" ht="12" customHeight="1" x14ac:dyDescent="0.2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1.19</v>
      </c>
    </row>
    <row r="43" spans="1:8" s="1" customFormat="1" ht="12" customHeight="1" x14ac:dyDescent="0.2">
      <c r="A43" s="80" t="s">
        <v>29</v>
      </c>
      <c r="B43" s="81">
        <v>100</v>
      </c>
      <c r="C43" s="66"/>
      <c r="D43" s="69" t="s">
        <v>29</v>
      </c>
      <c r="E43" s="68">
        <v>99.13</v>
      </c>
      <c r="F43" s="219">
        <v>1235</v>
      </c>
      <c r="G43" s="124" t="s">
        <v>147</v>
      </c>
      <c r="H43" s="110">
        <v>5</v>
      </c>
    </row>
    <row r="44" spans="1:8" s="1" customFormat="1" ht="12" customHeight="1" x14ac:dyDescent="0.2">
      <c r="A44" s="80" t="s">
        <v>71</v>
      </c>
      <c r="B44" s="81">
        <v>2</v>
      </c>
      <c r="C44" s="66"/>
      <c r="D44" s="69" t="s">
        <v>70</v>
      </c>
      <c r="E44" s="68"/>
      <c r="F44" s="219">
        <v>1219</v>
      </c>
      <c r="G44" s="331" t="s">
        <v>179</v>
      </c>
      <c r="H44" s="112">
        <v>2</v>
      </c>
    </row>
    <row r="45" spans="1:8" s="1" customFormat="1" ht="12" customHeight="1" x14ac:dyDescent="0.2">
      <c r="A45" s="80" t="s">
        <v>116</v>
      </c>
      <c r="B45" s="83">
        <v>1</v>
      </c>
      <c r="C45" s="66"/>
      <c r="D45" s="69" t="s">
        <v>117</v>
      </c>
      <c r="E45" s="68">
        <v>0.99</v>
      </c>
      <c r="F45" s="121"/>
      <c r="G45" s="346" t="s">
        <v>77</v>
      </c>
      <c r="H45" s="263">
        <f>SUM(H22:H44)</f>
        <v>140.13</v>
      </c>
    </row>
    <row r="46" spans="1:8" s="1" customFormat="1" ht="12" customHeight="1" x14ac:dyDescent="0.25">
      <c r="A46" s="84" t="s">
        <v>63</v>
      </c>
      <c r="B46" s="85">
        <f>SUM(B43:B45)</f>
        <v>103</v>
      </c>
      <c r="C46" s="66"/>
      <c r="D46" s="69" t="s">
        <v>71</v>
      </c>
      <c r="E46" s="68">
        <v>9.7100000000000009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0.5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36.68</v>
      </c>
      <c r="F48" s="299" t="s">
        <v>24</v>
      </c>
      <c r="G48" s="300" t="s">
        <v>24</v>
      </c>
      <c r="H48" s="298" t="s">
        <v>24</v>
      </c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12.89</v>
      </c>
      <c r="F49" s="299">
        <v>1225</v>
      </c>
      <c r="G49" s="300" t="s">
        <v>165</v>
      </c>
      <c r="H49" s="306">
        <v>1</v>
      </c>
    </row>
    <row r="50" spans="1:8" s="1" customFormat="1" ht="12.75" x14ac:dyDescent="0.2">
      <c r="A50" s="105" t="s">
        <v>7</v>
      </c>
      <c r="B50" s="110">
        <v>5</v>
      </c>
      <c r="C50" s="73"/>
      <c r="D50" s="91" t="s">
        <v>63</v>
      </c>
      <c r="E50" s="115">
        <f>SUM(E43:E49)</f>
        <v>159.89999999999998</v>
      </c>
      <c r="F50" s="299">
        <v>1801</v>
      </c>
      <c r="G50" s="300" t="s">
        <v>166</v>
      </c>
      <c r="H50" s="306">
        <v>0.8</v>
      </c>
    </row>
    <row r="51" spans="1:8" s="1" customFormat="1" ht="12.75" x14ac:dyDescent="0.2">
      <c r="A51" s="105" t="s">
        <v>8</v>
      </c>
      <c r="B51" s="110">
        <v>5.12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1.27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2</v>
      </c>
    </row>
    <row r="53" spans="1:8" s="1" customFormat="1" ht="12.75" x14ac:dyDescent="0.2">
      <c r="A53" s="105" t="s">
        <v>183</v>
      </c>
      <c r="B53" s="110">
        <v>12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+H45+H47+H49+H50+H52</f>
        <v>144.93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+H45+H47+H49+H51</f>
        <v>143.4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+H45+H47+H49+H51+H52</f>
        <v>145.4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f>+H45+H47+H50+H52</f>
        <v>143.93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0"/>
  <sheetViews>
    <sheetView topLeftCell="A39" zoomScale="200" zoomScaleNormal="200" workbookViewId="0">
      <selection activeCell="Q78" sqref="Q78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6.5" thickBot="1" x14ac:dyDescent="0.3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188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509390</v>
      </c>
      <c r="G3" s="333"/>
      <c r="H3" s="341">
        <v>57.82</v>
      </c>
      <c r="I3" s="177">
        <v>1.73</v>
      </c>
      <c r="J3" s="177"/>
      <c r="K3" s="177">
        <v>3.46</v>
      </c>
      <c r="L3" s="178"/>
      <c r="M3" s="177">
        <v>0.35</v>
      </c>
      <c r="N3" s="169">
        <v>1.8</v>
      </c>
      <c r="O3" s="360">
        <v>4.03</v>
      </c>
      <c r="P3" s="151">
        <v>10.039999999999999</v>
      </c>
      <c r="Q3" s="154">
        <v>115.11</v>
      </c>
      <c r="R3" s="194">
        <f>SUM(H3:Q3)</f>
        <v>194.33999999999997</v>
      </c>
    </row>
    <row r="4" spans="1:18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5374</v>
      </c>
      <c r="G4" s="332"/>
      <c r="H4" s="168">
        <v>57.82</v>
      </c>
      <c r="I4" s="150">
        <v>1.73</v>
      </c>
      <c r="J4" s="150"/>
      <c r="K4" s="150">
        <v>3.46</v>
      </c>
      <c r="L4" s="149"/>
      <c r="M4" s="150">
        <v>0.35</v>
      </c>
      <c r="N4" s="170">
        <v>1.8</v>
      </c>
      <c r="O4" s="339">
        <v>5</v>
      </c>
      <c r="P4" s="153">
        <v>10.039999999999999</v>
      </c>
      <c r="Q4" s="154">
        <v>115.11</v>
      </c>
      <c r="R4" s="196">
        <f>SUM(H4:Q4)</f>
        <v>195.31</v>
      </c>
    </row>
    <row r="5" spans="1:18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23220</v>
      </c>
      <c r="G5" s="332"/>
      <c r="H5" s="345">
        <v>88.03</v>
      </c>
      <c r="I5" s="150">
        <v>0.7</v>
      </c>
      <c r="J5" s="149"/>
      <c r="K5" s="150">
        <v>3.04</v>
      </c>
      <c r="L5" s="149"/>
      <c r="M5" s="149"/>
      <c r="N5" s="170"/>
      <c r="O5" s="339">
        <v>4.03</v>
      </c>
      <c r="P5" s="153">
        <v>10.039999999999999</v>
      </c>
      <c r="Q5" s="154">
        <v>115.11</v>
      </c>
      <c r="R5" s="196">
        <f>SUM(H5:Q5)</f>
        <v>220.95</v>
      </c>
    </row>
    <row r="6" spans="1:18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159382</v>
      </c>
      <c r="G6" s="334">
        <f>SUM(F3:F6)</f>
        <v>697366</v>
      </c>
      <c r="H6" s="345">
        <v>88.03</v>
      </c>
      <c r="I6" s="150">
        <v>0.7</v>
      </c>
      <c r="J6" s="149"/>
      <c r="K6" s="150">
        <v>3.04</v>
      </c>
      <c r="L6" s="155"/>
      <c r="M6" s="155"/>
      <c r="N6" s="172"/>
      <c r="O6" s="342">
        <v>5</v>
      </c>
      <c r="P6" s="148">
        <v>10.039999999999999</v>
      </c>
      <c r="Q6" s="157">
        <v>115.11</v>
      </c>
      <c r="R6" s="199">
        <f>SUM(H6:Q6)</f>
        <v>221.92000000000002</v>
      </c>
    </row>
    <row r="7" spans="1:18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552989</v>
      </c>
      <c r="G7" s="332">
        <f>SUM(F7)</f>
        <v>552989</v>
      </c>
      <c r="H7" s="341">
        <v>57.82</v>
      </c>
      <c r="I7" s="177">
        <v>1.73</v>
      </c>
      <c r="J7" s="177"/>
      <c r="K7" s="177">
        <v>3.46</v>
      </c>
      <c r="L7" s="178"/>
      <c r="M7" s="177">
        <v>0.35</v>
      </c>
      <c r="N7" s="169">
        <v>1.8</v>
      </c>
      <c r="O7" s="361">
        <v>4.03</v>
      </c>
      <c r="P7" s="150">
        <v>14.47</v>
      </c>
      <c r="Q7" s="154">
        <v>115.11</v>
      </c>
      <c r="R7" s="201">
        <f t="shared" ref="R7:R69" si="0">SUM(H7:Q7)</f>
        <v>198.76999999999998</v>
      </c>
    </row>
    <row r="8" spans="1:18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626007</v>
      </c>
      <c r="G8" s="332">
        <f>SUM(F8)</f>
        <v>626007</v>
      </c>
      <c r="H8" s="168">
        <v>57.82</v>
      </c>
      <c r="I8" s="150">
        <v>1.73</v>
      </c>
      <c r="J8" s="150"/>
      <c r="K8" s="150">
        <v>3.46</v>
      </c>
      <c r="L8" s="149"/>
      <c r="M8" s="150">
        <v>0.35</v>
      </c>
      <c r="N8" s="170">
        <v>1.8</v>
      </c>
      <c r="O8" s="339">
        <v>4.03</v>
      </c>
      <c r="P8" s="150">
        <v>11.98</v>
      </c>
      <c r="Q8" s="154">
        <v>115.11</v>
      </c>
      <c r="R8" s="201">
        <f t="shared" si="0"/>
        <v>196.28</v>
      </c>
    </row>
    <row r="9" spans="1:18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627707</v>
      </c>
      <c r="G9" s="332">
        <f>SUM(F9)</f>
        <v>627707</v>
      </c>
      <c r="H9" s="168">
        <v>57.82</v>
      </c>
      <c r="I9" s="150">
        <v>1.73</v>
      </c>
      <c r="J9" s="150"/>
      <c r="K9" s="150">
        <v>3.46</v>
      </c>
      <c r="L9" s="149"/>
      <c r="M9" s="150">
        <v>0.35</v>
      </c>
      <c r="N9" s="170">
        <v>1.8</v>
      </c>
      <c r="O9" s="339">
        <v>4.03</v>
      </c>
      <c r="P9" s="153">
        <v>18</v>
      </c>
      <c r="Q9" s="154">
        <v>115.11</v>
      </c>
      <c r="R9" s="201">
        <f t="shared" si="0"/>
        <v>202.3</v>
      </c>
    </row>
    <row r="10" spans="1:18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255647</v>
      </c>
      <c r="G10" s="334"/>
      <c r="H10" s="171">
        <v>82.58</v>
      </c>
      <c r="I10" s="155"/>
      <c r="J10" s="156">
        <v>39.89</v>
      </c>
      <c r="K10" s="155">
        <v>5.15</v>
      </c>
      <c r="L10" s="155"/>
      <c r="M10" s="156">
        <v>0.26</v>
      </c>
      <c r="N10" s="172"/>
      <c r="O10" s="342">
        <v>7.6</v>
      </c>
      <c r="P10" s="156">
        <v>18</v>
      </c>
      <c r="Q10" s="148">
        <v>112.68</v>
      </c>
      <c r="R10" s="202">
        <f t="shared" si="0"/>
        <v>266.16000000000003</v>
      </c>
    </row>
    <row r="11" spans="1:18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341810</v>
      </c>
      <c r="G11" s="332">
        <f>SUM(F10:F11)</f>
        <v>597457</v>
      </c>
      <c r="H11" s="168">
        <v>82.58</v>
      </c>
      <c r="I11" s="149"/>
      <c r="J11" s="149"/>
      <c r="K11" s="150">
        <v>5.15</v>
      </c>
      <c r="L11" s="149"/>
      <c r="M11" s="150">
        <v>0.26</v>
      </c>
      <c r="N11" s="170"/>
      <c r="O11" s="339">
        <v>7.6</v>
      </c>
      <c r="P11" s="150">
        <v>18</v>
      </c>
      <c r="Q11" s="153">
        <v>112.68</v>
      </c>
      <c r="R11" s="201">
        <f t="shared" si="0"/>
        <v>226.27</v>
      </c>
    </row>
    <row r="12" spans="1:18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300274</v>
      </c>
      <c r="G12" s="332"/>
      <c r="H12" s="168">
        <v>82.58</v>
      </c>
      <c r="I12" s="149"/>
      <c r="J12" s="150">
        <v>39.89</v>
      </c>
      <c r="K12" s="149">
        <v>5.15</v>
      </c>
      <c r="L12" s="149"/>
      <c r="M12" s="150">
        <v>0.26</v>
      </c>
      <c r="N12" s="170"/>
      <c r="O12" s="339">
        <v>7.6</v>
      </c>
      <c r="P12" s="149">
        <v>14.52</v>
      </c>
      <c r="Q12" s="153">
        <v>112.68</v>
      </c>
      <c r="R12" s="201">
        <f t="shared" si="0"/>
        <v>262.68000000000006</v>
      </c>
    </row>
    <row r="13" spans="1:18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438268</v>
      </c>
      <c r="G13" s="332">
        <f>SUM(F12:F13)</f>
        <v>738542</v>
      </c>
      <c r="H13" s="168">
        <v>82.58</v>
      </c>
      <c r="I13" s="149"/>
      <c r="J13" s="150">
        <v>39.89</v>
      </c>
      <c r="K13" s="149">
        <v>5.15</v>
      </c>
      <c r="L13" s="149"/>
      <c r="M13" s="150">
        <v>0.26</v>
      </c>
      <c r="N13" s="170"/>
      <c r="O13" s="339">
        <v>5</v>
      </c>
      <c r="P13" s="149">
        <v>14.52</v>
      </c>
      <c r="Q13" s="153">
        <v>112.68</v>
      </c>
      <c r="R13" s="201">
        <f t="shared" si="0"/>
        <v>260.08000000000004</v>
      </c>
    </row>
    <row r="14" spans="1:18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959764</v>
      </c>
      <c r="G14" s="334">
        <f>SUM(F14)</f>
        <v>959764</v>
      </c>
      <c r="H14" s="173">
        <v>57.82</v>
      </c>
      <c r="I14" s="174">
        <v>1.73</v>
      </c>
      <c r="J14" s="174"/>
      <c r="K14" s="174">
        <v>3.46</v>
      </c>
      <c r="L14" s="175"/>
      <c r="M14" s="174">
        <v>0.35</v>
      </c>
      <c r="N14" s="176">
        <v>1.8</v>
      </c>
      <c r="O14" s="343">
        <v>8</v>
      </c>
      <c r="P14" s="156">
        <v>18</v>
      </c>
      <c r="Q14" s="157">
        <v>115.11</v>
      </c>
      <c r="R14" s="202">
        <f t="shared" si="0"/>
        <v>206.26999999999998</v>
      </c>
    </row>
    <row r="15" spans="1:18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7300</v>
      </c>
      <c r="G15" s="332"/>
      <c r="H15" s="168">
        <v>57.82</v>
      </c>
      <c r="I15" s="150">
        <v>1.73</v>
      </c>
      <c r="J15" s="150"/>
      <c r="K15" s="150">
        <v>3.46</v>
      </c>
      <c r="L15" s="149"/>
      <c r="M15" s="150">
        <v>0.35</v>
      </c>
      <c r="N15" s="170">
        <v>1.8</v>
      </c>
      <c r="O15" s="344">
        <v>8</v>
      </c>
      <c r="P15" s="150">
        <v>18</v>
      </c>
      <c r="Q15" s="154">
        <v>115.11</v>
      </c>
      <c r="R15" s="201">
        <f t="shared" si="0"/>
        <v>206.26999999999998</v>
      </c>
    </row>
    <row r="16" spans="1:18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244408</v>
      </c>
      <c r="G16" s="332"/>
      <c r="H16" s="168">
        <v>57.82</v>
      </c>
      <c r="I16" s="150">
        <v>1.73</v>
      </c>
      <c r="J16" s="150"/>
      <c r="K16" s="150">
        <v>3.46</v>
      </c>
      <c r="L16" s="149"/>
      <c r="M16" s="150">
        <v>0.35</v>
      </c>
      <c r="N16" s="170">
        <v>1.8</v>
      </c>
      <c r="O16" s="339">
        <v>4.03</v>
      </c>
      <c r="P16" s="150">
        <v>18</v>
      </c>
      <c r="Q16" s="154">
        <v>115.11</v>
      </c>
      <c r="R16" s="201">
        <f t="shared" si="0"/>
        <v>202.3</v>
      </c>
    </row>
    <row r="17" spans="1:18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160336</v>
      </c>
      <c r="G17" s="332">
        <f>SUM(F15:F17)</f>
        <v>412044</v>
      </c>
      <c r="H17" s="168">
        <v>57.82</v>
      </c>
      <c r="I17" s="150">
        <v>1.73</v>
      </c>
      <c r="J17" s="150"/>
      <c r="K17" s="150">
        <v>3.46</v>
      </c>
      <c r="L17" s="149"/>
      <c r="M17" s="150">
        <v>0.35</v>
      </c>
      <c r="N17" s="170">
        <v>1.8</v>
      </c>
      <c r="O17" s="339">
        <v>3.69</v>
      </c>
      <c r="P17" s="150">
        <v>18</v>
      </c>
      <c r="Q17" s="154">
        <v>115.11</v>
      </c>
      <c r="R17" s="201">
        <f t="shared" si="0"/>
        <v>201.95999999999998</v>
      </c>
    </row>
    <row r="18" spans="1:18" ht="8.25" customHeight="1" thickBot="1" x14ac:dyDescent="0.3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168842</v>
      </c>
      <c r="G18" s="334"/>
      <c r="H18" s="173">
        <v>57.82</v>
      </c>
      <c r="I18" s="174">
        <v>1.73</v>
      </c>
      <c r="J18" s="174"/>
      <c r="K18" s="174">
        <v>3.46</v>
      </c>
      <c r="L18" s="175"/>
      <c r="M18" s="174">
        <v>0.35</v>
      </c>
      <c r="N18" s="176">
        <v>1.8</v>
      </c>
      <c r="O18" s="343">
        <v>8</v>
      </c>
      <c r="P18" s="156">
        <v>17.47</v>
      </c>
      <c r="Q18" s="157">
        <v>115.11</v>
      </c>
      <c r="R18" s="202">
        <f t="shared" si="0"/>
        <v>205.74</v>
      </c>
    </row>
    <row r="19" spans="1:18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518007</v>
      </c>
      <c r="G19" s="332">
        <f>SUM(F18:F19)</f>
        <v>686849</v>
      </c>
      <c r="H19" s="168">
        <v>57.82</v>
      </c>
      <c r="I19" s="150">
        <v>1.73</v>
      </c>
      <c r="J19" s="150"/>
      <c r="K19" s="150">
        <v>3.46</v>
      </c>
      <c r="L19" s="149"/>
      <c r="M19" s="150">
        <v>0.35</v>
      </c>
      <c r="N19" s="170">
        <v>1.8</v>
      </c>
      <c r="O19" s="339">
        <v>4.03</v>
      </c>
      <c r="P19" s="150">
        <v>17.47</v>
      </c>
      <c r="Q19" s="154">
        <v>115.11</v>
      </c>
      <c r="R19" s="201">
        <f t="shared" si="0"/>
        <v>201.76999999999998</v>
      </c>
    </row>
    <row r="20" spans="1:18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531156</v>
      </c>
      <c r="G20" s="332"/>
      <c r="H20" s="168">
        <v>83.25</v>
      </c>
      <c r="I20" s="150">
        <v>4.25</v>
      </c>
      <c r="J20" s="149"/>
      <c r="K20" s="150">
        <v>8.51</v>
      </c>
      <c r="L20" s="150">
        <v>2.4500000000000002</v>
      </c>
      <c r="M20" s="149"/>
      <c r="N20" s="170"/>
      <c r="O20" s="339">
        <v>4.7300000000000004</v>
      </c>
      <c r="P20" s="149">
        <v>21.07</v>
      </c>
      <c r="Q20" s="154">
        <v>115.11</v>
      </c>
      <c r="R20" s="201">
        <f t="shared" si="0"/>
        <v>239.37</v>
      </c>
    </row>
    <row r="21" spans="1:18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108834</v>
      </c>
      <c r="G21" s="332">
        <f>SUM(F20:F21)</f>
        <v>639990</v>
      </c>
      <c r="H21" s="168">
        <v>57.82</v>
      </c>
      <c r="I21" s="150">
        <v>1.73</v>
      </c>
      <c r="J21" s="150"/>
      <c r="K21" s="150">
        <v>3.46</v>
      </c>
      <c r="L21" s="149"/>
      <c r="M21" s="150">
        <v>0.35</v>
      </c>
      <c r="N21" s="170">
        <v>1.8</v>
      </c>
      <c r="O21" s="339">
        <v>4.03</v>
      </c>
      <c r="P21" s="149">
        <v>21.07</v>
      </c>
      <c r="Q21" s="154">
        <v>115.11</v>
      </c>
      <c r="R21" s="201">
        <f t="shared" si="0"/>
        <v>205.37</v>
      </c>
    </row>
    <row r="22" spans="1:18" ht="8.25" customHeight="1" thickBot="1" x14ac:dyDescent="0.3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577995</v>
      </c>
      <c r="G22" s="334"/>
      <c r="H22" s="173">
        <v>57.82</v>
      </c>
      <c r="I22" s="174">
        <v>1.73</v>
      </c>
      <c r="J22" s="174"/>
      <c r="K22" s="174">
        <v>3.46</v>
      </c>
      <c r="L22" s="175"/>
      <c r="M22" s="174">
        <v>0.35</v>
      </c>
      <c r="N22" s="176">
        <v>1.8</v>
      </c>
      <c r="O22" s="342">
        <v>4.03</v>
      </c>
      <c r="P22" s="156">
        <v>18</v>
      </c>
      <c r="Q22" s="157">
        <v>115.11</v>
      </c>
      <c r="R22" s="202">
        <f t="shared" si="0"/>
        <v>202.3</v>
      </c>
    </row>
    <row r="23" spans="1:18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106292</v>
      </c>
      <c r="G23" s="332">
        <f>SUM(F22:F23)</f>
        <v>684287</v>
      </c>
      <c r="H23" s="345">
        <v>88.03</v>
      </c>
      <c r="I23" s="150">
        <v>0.7</v>
      </c>
      <c r="J23" s="149"/>
      <c r="K23" s="150">
        <v>3.04</v>
      </c>
      <c r="L23" s="149"/>
      <c r="M23" s="149"/>
      <c r="N23" s="170"/>
      <c r="O23" s="339">
        <v>5</v>
      </c>
      <c r="P23" s="150">
        <v>18</v>
      </c>
      <c r="Q23" s="154">
        <v>115.11</v>
      </c>
      <c r="R23" s="201">
        <f t="shared" si="0"/>
        <v>229.88</v>
      </c>
    </row>
    <row r="24" spans="1:18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106665</v>
      </c>
      <c r="G24" s="332"/>
      <c r="H24" s="168">
        <v>57.82</v>
      </c>
      <c r="I24" s="150">
        <v>1.73</v>
      </c>
      <c r="J24" s="150"/>
      <c r="K24" s="150">
        <v>3.46</v>
      </c>
      <c r="L24" s="149"/>
      <c r="M24" s="150">
        <v>0.35</v>
      </c>
      <c r="N24" s="170">
        <v>1.8</v>
      </c>
      <c r="O24" s="339">
        <v>4.03</v>
      </c>
      <c r="P24" s="150">
        <v>10.220000000000001</v>
      </c>
      <c r="Q24" s="154">
        <v>115.11</v>
      </c>
      <c r="R24" s="201">
        <f t="shared" si="0"/>
        <v>194.51999999999998</v>
      </c>
    </row>
    <row r="25" spans="1:18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480660</v>
      </c>
      <c r="G25" s="332">
        <f>SUM(F24:F25)</f>
        <v>587325</v>
      </c>
      <c r="H25" s="168">
        <v>57.82</v>
      </c>
      <c r="I25" s="150">
        <v>1.73</v>
      </c>
      <c r="J25" s="150"/>
      <c r="K25" s="150">
        <v>3.46</v>
      </c>
      <c r="L25" s="149"/>
      <c r="M25" s="150">
        <v>0.35</v>
      </c>
      <c r="N25" s="170">
        <v>1.8</v>
      </c>
      <c r="O25" s="339">
        <v>3.69</v>
      </c>
      <c r="P25" s="150">
        <v>10.220000000000001</v>
      </c>
      <c r="Q25" s="154">
        <v>115.11</v>
      </c>
      <c r="R25" s="201">
        <f t="shared" si="0"/>
        <v>194.18</v>
      </c>
    </row>
    <row r="26" spans="1:18" ht="8.25" customHeight="1" thickBot="1" x14ac:dyDescent="0.3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122650</v>
      </c>
      <c r="G26" s="334"/>
      <c r="H26" s="173">
        <v>57.82</v>
      </c>
      <c r="I26" s="174">
        <v>1.73</v>
      </c>
      <c r="J26" s="174"/>
      <c r="K26" s="174">
        <v>3.46</v>
      </c>
      <c r="L26" s="175"/>
      <c r="M26" s="174">
        <v>0.35</v>
      </c>
      <c r="N26" s="176">
        <v>1.8</v>
      </c>
      <c r="O26" s="343">
        <v>8</v>
      </c>
      <c r="P26" s="156">
        <v>18</v>
      </c>
      <c r="Q26" s="157">
        <v>115.11</v>
      </c>
      <c r="R26" s="202">
        <f t="shared" si="0"/>
        <v>206.26999999999998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367173</v>
      </c>
      <c r="G27" s="332"/>
      <c r="H27" s="168">
        <v>57.82</v>
      </c>
      <c r="I27" s="150">
        <v>1.73</v>
      </c>
      <c r="J27" s="150"/>
      <c r="K27" s="150">
        <v>3.46</v>
      </c>
      <c r="L27" s="149"/>
      <c r="M27" s="150">
        <v>0.35</v>
      </c>
      <c r="N27" s="170">
        <v>1.8</v>
      </c>
      <c r="O27" s="339">
        <v>3.69</v>
      </c>
      <c r="P27" s="150">
        <v>18</v>
      </c>
      <c r="Q27" s="154">
        <v>115.11</v>
      </c>
      <c r="R27" s="201">
        <f t="shared" si="0"/>
        <v>201.95999999999998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27530</v>
      </c>
      <c r="G28" s="332">
        <f>SUM(F26:F28)</f>
        <v>517353</v>
      </c>
      <c r="H28" s="168">
        <v>57.82</v>
      </c>
      <c r="I28" s="150">
        <v>1.73</v>
      </c>
      <c r="J28" s="150"/>
      <c r="K28" s="150">
        <v>3.46</v>
      </c>
      <c r="L28" s="149"/>
      <c r="M28" s="150">
        <v>0.35</v>
      </c>
      <c r="N28" s="170">
        <v>1.8</v>
      </c>
      <c r="O28" s="339">
        <v>7.6</v>
      </c>
      <c r="P28" s="150">
        <v>18</v>
      </c>
      <c r="Q28" s="154">
        <v>115.11</v>
      </c>
      <c r="R28" s="201">
        <f t="shared" si="0"/>
        <v>205.87</v>
      </c>
    </row>
    <row r="29" spans="1:18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581991</v>
      </c>
      <c r="G29" s="332"/>
      <c r="H29" s="168">
        <v>57.82</v>
      </c>
      <c r="I29" s="150">
        <v>1.73</v>
      </c>
      <c r="J29" s="150"/>
      <c r="K29" s="150">
        <v>3.46</v>
      </c>
      <c r="L29" s="149"/>
      <c r="M29" s="150">
        <v>0.35</v>
      </c>
      <c r="N29" s="170">
        <v>1.8</v>
      </c>
      <c r="O29" s="339">
        <v>3.69</v>
      </c>
      <c r="P29" s="150">
        <v>21</v>
      </c>
      <c r="Q29" s="154">
        <v>115.11</v>
      </c>
      <c r="R29" s="201">
        <f t="shared" si="0"/>
        <v>204.95999999999998</v>
      </c>
    </row>
    <row r="30" spans="1:18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42175</v>
      </c>
      <c r="G30" s="332">
        <f>SUM(F29:F30)</f>
        <v>624166</v>
      </c>
      <c r="H30" s="345">
        <v>101.92</v>
      </c>
      <c r="I30" s="150">
        <v>2.78</v>
      </c>
      <c r="J30" s="149"/>
      <c r="K30" s="150">
        <v>3.71</v>
      </c>
      <c r="L30" s="149"/>
      <c r="M30" s="149">
        <v>0.37</v>
      </c>
      <c r="N30" s="170"/>
      <c r="O30" s="339">
        <v>3.69</v>
      </c>
      <c r="P30" s="150">
        <v>21</v>
      </c>
      <c r="Q30" s="154">
        <v>115.11</v>
      </c>
      <c r="R30" s="201">
        <f t="shared" si="0"/>
        <v>248.57999999999998</v>
      </c>
    </row>
    <row r="31" spans="1:18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198558</v>
      </c>
      <c r="G31" s="332"/>
      <c r="H31" s="168">
        <v>57.82</v>
      </c>
      <c r="I31" s="150">
        <v>1.73</v>
      </c>
      <c r="J31" s="150"/>
      <c r="K31" s="150">
        <v>3.46</v>
      </c>
      <c r="L31" s="149"/>
      <c r="M31" s="150">
        <v>0.35</v>
      </c>
      <c r="N31" s="170">
        <v>1.8</v>
      </c>
      <c r="O31" s="339">
        <v>3.69</v>
      </c>
      <c r="P31" s="150">
        <v>7.31</v>
      </c>
      <c r="Q31" s="153">
        <v>114.09</v>
      </c>
      <c r="R31" s="201">
        <f t="shared" si="0"/>
        <v>190.25</v>
      </c>
    </row>
    <row r="32" spans="1:18" ht="8.25" customHeight="1" thickBot="1" x14ac:dyDescent="0.3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48695</v>
      </c>
      <c r="G32" s="334"/>
      <c r="H32" s="173">
        <v>57.82</v>
      </c>
      <c r="I32" s="174">
        <v>1.73</v>
      </c>
      <c r="J32" s="174"/>
      <c r="K32" s="174">
        <v>3.46</v>
      </c>
      <c r="L32" s="175"/>
      <c r="M32" s="174">
        <v>0.35</v>
      </c>
      <c r="N32" s="176">
        <v>1.8</v>
      </c>
      <c r="O32" s="342">
        <v>7.6</v>
      </c>
      <c r="P32" s="156">
        <v>7.31</v>
      </c>
      <c r="Q32" s="148">
        <v>114.09</v>
      </c>
      <c r="R32" s="202">
        <f t="shared" si="0"/>
        <v>194.16</v>
      </c>
    </row>
    <row r="33" spans="1:18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40390</v>
      </c>
      <c r="G33" s="332"/>
      <c r="H33" s="345">
        <v>101.92</v>
      </c>
      <c r="I33" s="150">
        <v>2.78</v>
      </c>
      <c r="J33" s="149"/>
      <c r="K33" s="150">
        <v>3.71</v>
      </c>
      <c r="L33" s="149"/>
      <c r="M33" s="149">
        <v>0.37</v>
      </c>
      <c r="N33" s="170"/>
      <c r="O33" s="339">
        <v>3.69</v>
      </c>
      <c r="P33" s="150">
        <v>7.31</v>
      </c>
      <c r="Q33" s="153">
        <v>114.09</v>
      </c>
      <c r="R33" s="201">
        <f t="shared" si="0"/>
        <v>233.87</v>
      </c>
    </row>
    <row r="34" spans="1:18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4553</v>
      </c>
      <c r="G34" s="332"/>
      <c r="H34" s="345">
        <v>101.92</v>
      </c>
      <c r="I34" s="150">
        <v>2.78</v>
      </c>
      <c r="J34" s="149"/>
      <c r="K34" s="150">
        <v>3.71</v>
      </c>
      <c r="L34" s="149"/>
      <c r="M34" s="149">
        <v>0.37</v>
      </c>
      <c r="N34" s="170"/>
      <c r="O34" s="339">
        <v>5</v>
      </c>
      <c r="P34" s="150">
        <v>7.31</v>
      </c>
      <c r="Q34" s="153">
        <v>112.68</v>
      </c>
      <c r="R34" s="201">
        <f t="shared" si="0"/>
        <v>233.77</v>
      </c>
    </row>
    <row r="35" spans="1:18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111381</v>
      </c>
      <c r="G35" s="332"/>
      <c r="H35" s="345">
        <v>101.92</v>
      </c>
      <c r="I35" s="150">
        <v>2.78</v>
      </c>
      <c r="J35" s="149"/>
      <c r="K35" s="150">
        <v>3.71</v>
      </c>
      <c r="L35" s="149"/>
      <c r="M35" s="149">
        <v>0.37</v>
      </c>
      <c r="N35" s="170"/>
      <c r="O35" s="339">
        <v>7.6</v>
      </c>
      <c r="P35" s="150">
        <v>7.31</v>
      </c>
      <c r="Q35" s="153">
        <v>112.68</v>
      </c>
      <c r="R35" s="201">
        <f t="shared" si="0"/>
        <v>236.37</v>
      </c>
    </row>
    <row r="36" spans="1:18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212077</v>
      </c>
      <c r="G36" s="334">
        <f>SUM(F31:F36)</f>
        <v>615654</v>
      </c>
      <c r="H36" s="370">
        <v>101.92</v>
      </c>
      <c r="I36" s="174">
        <v>2.78</v>
      </c>
      <c r="J36" s="175"/>
      <c r="K36" s="174">
        <v>3.71</v>
      </c>
      <c r="L36" s="175"/>
      <c r="M36" s="175">
        <v>0.37</v>
      </c>
      <c r="N36" s="176"/>
      <c r="O36" s="342">
        <v>7.6</v>
      </c>
      <c r="P36" s="156">
        <v>7.31</v>
      </c>
      <c r="Q36" s="148">
        <v>114.09</v>
      </c>
      <c r="R36" s="202">
        <f t="shared" si="0"/>
        <v>237.78</v>
      </c>
    </row>
    <row r="37" spans="1:18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403084</v>
      </c>
      <c r="G37" s="332"/>
      <c r="H37" s="168">
        <v>82.58</v>
      </c>
      <c r="I37" s="149"/>
      <c r="J37" s="149"/>
      <c r="K37" s="150">
        <v>5.15</v>
      </c>
      <c r="L37" s="149"/>
      <c r="M37" s="149">
        <v>0.26</v>
      </c>
      <c r="N37" s="170"/>
      <c r="O37" s="339">
        <v>7.6</v>
      </c>
      <c r="P37" s="150">
        <v>18</v>
      </c>
      <c r="Q37" s="153">
        <v>112.68</v>
      </c>
      <c r="R37" s="201">
        <f t="shared" si="0"/>
        <v>226.27</v>
      </c>
    </row>
    <row r="38" spans="1:18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9325</v>
      </c>
      <c r="G38" s="332"/>
      <c r="H38" s="168">
        <v>82.58</v>
      </c>
      <c r="I38" s="149"/>
      <c r="J38" s="149"/>
      <c r="K38" s="150">
        <v>5.15</v>
      </c>
      <c r="L38" s="149"/>
      <c r="M38" s="149">
        <v>0.26</v>
      </c>
      <c r="N38" s="170"/>
      <c r="O38" s="339">
        <v>7.6</v>
      </c>
      <c r="P38" s="150">
        <v>18</v>
      </c>
      <c r="Q38" s="153">
        <v>114.09</v>
      </c>
      <c r="R38" s="201">
        <f t="shared" si="0"/>
        <v>227.68</v>
      </c>
    </row>
    <row r="39" spans="1:18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24666</v>
      </c>
      <c r="G39" s="332"/>
      <c r="H39" s="168">
        <v>57.82</v>
      </c>
      <c r="I39" s="150">
        <v>1.73</v>
      </c>
      <c r="J39" s="150"/>
      <c r="K39" s="150">
        <v>3.46</v>
      </c>
      <c r="L39" s="149"/>
      <c r="M39" s="150">
        <v>0.35</v>
      </c>
      <c r="N39" s="170">
        <v>1.8</v>
      </c>
      <c r="O39" s="339">
        <v>3.69</v>
      </c>
      <c r="P39" s="150">
        <v>18</v>
      </c>
      <c r="Q39" s="153">
        <v>114.09</v>
      </c>
      <c r="R39" s="201">
        <f t="shared" si="0"/>
        <v>200.94</v>
      </c>
    </row>
    <row r="40" spans="1:18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34178</v>
      </c>
      <c r="G40" s="332"/>
      <c r="H40" s="168">
        <v>57.82</v>
      </c>
      <c r="I40" s="150">
        <v>1.73</v>
      </c>
      <c r="J40" s="150"/>
      <c r="K40" s="150">
        <v>3.46</v>
      </c>
      <c r="L40" s="149"/>
      <c r="M40" s="150">
        <v>0.35</v>
      </c>
      <c r="N40" s="170">
        <v>1.8</v>
      </c>
      <c r="O40" s="339">
        <v>7.6</v>
      </c>
      <c r="P40" s="150">
        <v>18</v>
      </c>
      <c r="Q40" s="153">
        <v>112.68</v>
      </c>
      <c r="R40" s="201">
        <f t="shared" si="0"/>
        <v>203.44</v>
      </c>
    </row>
    <row r="41" spans="1:18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106983</v>
      </c>
      <c r="G41" s="332">
        <f>SUM(F37:F41)</f>
        <v>578236</v>
      </c>
      <c r="H41" s="168">
        <v>57.82</v>
      </c>
      <c r="I41" s="150">
        <v>1.73</v>
      </c>
      <c r="J41" s="150"/>
      <c r="K41" s="150">
        <v>3.46</v>
      </c>
      <c r="L41" s="149"/>
      <c r="M41" s="150">
        <v>0.35</v>
      </c>
      <c r="N41" s="170">
        <v>1.8</v>
      </c>
      <c r="O41" s="339">
        <v>7.6</v>
      </c>
      <c r="P41" s="150">
        <v>18</v>
      </c>
      <c r="Q41" s="153">
        <v>114.09</v>
      </c>
      <c r="R41" s="201">
        <f t="shared" si="0"/>
        <v>204.85</v>
      </c>
    </row>
    <row r="42" spans="1:18" ht="8.25" customHeight="1" thickBot="1" x14ac:dyDescent="0.3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206781</v>
      </c>
      <c r="G42" s="334"/>
      <c r="H42" s="173">
        <v>82.58</v>
      </c>
      <c r="I42" s="175"/>
      <c r="J42" s="175"/>
      <c r="K42" s="174">
        <v>5.15</v>
      </c>
      <c r="L42" s="175"/>
      <c r="M42" s="175">
        <v>0.26</v>
      </c>
      <c r="N42" s="176"/>
      <c r="O42" s="343">
        <v>7.6</v>
      </c>
      <c r="P42" s="156">
        <v>17.84</v>
      </c>
      <c r="Q42" s="148">
        <v>112.68</v>
      </c>
      <c r="R42" s="202">
        <f t="shared" si="0"/>
        <v>226.11</v>
      </c>
    </row>
    <row r="43" spans="1:18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8770</v>
      </c>
      <c r="G43" s="332"/>
      <c r="H43" s="168">
        <v>82.58</v>
      </c>
      <c r="I43" s="149"/>
      <c r="J43" s="149"/>
      <c r="K43" s="150">
        <v>5.15</v>
      </c>
      <c r="L43" s="149"/>
      <c r="M43" s="149">
        <v>0.26</v>
      </c>
      <c r="N43" s="170"/>
      <c r="O43" s="339">
        <v>7.6</v>
      </c>
      <c r="P43" s="150">
        <v>17.84</v>
      </c>
      <c r="Q43" s="153">
        <v>114.09</v>
      </c>
      <c r="R43" s="201">
        <f>SUM(H43:Q43)</f>
        <v>227.52</v>
      </c>
    </row>
    <row r="44" spans="1:18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61506</v>
      </c>
      <c r="G44" s="332"/>
      <c r="H44" s="168">
        <v>57.82</v>
      </c>
      <c r="I44" s="150">
        <v>1.73</v>
      </c>
      <c r="J44" s="150"/>
      <c r="K44" s="150">
        <v>3.46</v>
      </c>
      <c r="L44" s="149"/>
      <c r="M44" s="150">
        <v>0.35</v>
      </c>
      <c r="N44" s="170">
        <v>1.8</v>
      </c>
      <c r="O44" s="344">
        <v>8</v>
      </c>
      <c r="P44" s="150">
        <v>17.84</v>
      </c>
      <c r="Q44" s="153">
        <v>114.09</v>
      </c>
      <c r="R44" s="201">
        <f t="shared" si="0"/>
        <v>205.09</v>
      </c>
    </row>
    <row r="45" spans="1:18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339417</v>
      </c>
      <c r="G45" s="332">
        <f>SUM(F42:F45)</f>
        <v>616474</v>
      </c>
      <c r="H45" s="168">
        <v>57.82</v>
      </c>
      <c r="I45" s="150">
        <v>1.73</v>
      </c>
      <c r="J45" s="150"/>
      <c r="K45" s="150">
        <v>3.46</v>
      </c>
      <c r="L45" s="149"/>
      <c r="M45" s="150">
        <v>0.35</v>
      </c>
      <c r="N45" s="170">
        <v>1.8</v>
      </c>
      <c r="O45" s="339">
        <v>7.6</v>
      </c>
      <c r="P45" s="150">
        <v>17.84</v>
      </c>
      <c r="Q45" s="153">
        <v>114.09</v>
      </c>
      <c r="R45" s="201">
        <f t="shared" si="0"/>
        <v>204.69</v>
      </c>
    </row>
    <row r="46" spans="1:18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157</v>
      </c>
      <c r="F46" s="323">
        <v>23874</v>
      </c>
      <c r="G46" s="332"/>
      <c r="H46" s="168">
        <v>82.58</v>
      </c>
      <c r="I46" s="149"/>
      <c r="J46" s="150">
        <v>39.89</v>
      </c>
      <c r="K46" s="149">
        <v>5.15</v>
      </c>
      <c r="L46" s="149"/>
      <c r="M46" s="150">
        <v>0.26</v>
      </c>
      <c r="N46" s="170"/>
      <c r="O46" s="339">
        <v>5</v>
      </c>
      <c r="P46" s="150">
        <v>11.71</v>
      </c>
      <c r="Q46" s="153">
        <v>112.68</v>
      </c>
      <c r="R46" s="201">
        <f t="shared" si="0"/>
        <v>257.27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157</v>
      </c>
      <c r="F47" s="237">
        <v>172769</v>
      </c>
      <c r="G47" s="332"/>
      <c r="H47" s="168">
        <v>82.58</v>
      </c>
      <c r="I47" s="149"/>
      <c r="J47" s="150">
        <v>39.89</v>
      </c>
      <c r="K47" s="149">
        <v>5.15</v>
      </c>
      <c r="L47" s="149"/>
      <c r="M47" s="150">
        <v>0.26</v>
      </c>
      <c r="N47" s="170"/>
      <c r="O47" s="339">
        <v>5</v>
      </c>
      <c r="P47" s="150">
        <v>11.71</v>
      </c>
      <c r="Q47" s="153">
        <v>114.09</v>
      </c>
      <c r="R47" s="201">
        <f t="shared" si="0"/>
        <v>258.68</v>
      </c>
    </row>
    <row r="48" spans="1:18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157</v>
      </c>
      <c r="F48" s="237">
        <v>65423</v>
      </c>
      <c r="G48" s="332"/>
      <c r="H48" s="168">
        <v>82.58</v>
      </c>
      <c r="I48" s="149"/>
      <c r="J48" s="149"/>
      <c r="K48" s="150">
        <v>5.15</v>
      </c>
      <c r="L48" s="149"/>
      <c r="M48" s="149">
        <v>0.26</v>
      </c>
      <c r="N48" s="170"/>
      <c r="O48" s="339">
        <v>5</v>
      </c>
      <c r="P48" s="150">
        <v>11.71</v>
      </c>
      <c r="Q48" s="153">
        <v>112.68</v>
      </c>
      <c r="R48" s="201">
        <f t="shared" si="0"/>
        <v>217.38000000000002</v>
      </c>
    </row>
    <row r="49" spans="1:18" ht="8.25" customHeight="1" thickBot="1" x14ac:dyDescent="0.3">
      <c r="A49" s="187" t="s">
        <v>46</v>
      </c>
      <c r="B49" s="9">
        <v>5</v>
      </c>
      <c r="C49" s="9">
        <v>6</v>
      </c>
      <c r="D49" s="9">
        <v>1</v>
      </c>
      <c r="E49" s="139" t="s">
        <v>157</v>
      </c>
      <c r="F49" s="237">
        <v>48532</v>
      </c>
      <c r="G49" s="334"/>
      <c r="H49" s="173">
        <v>82.58</v>
      </c>
      <c r="I49" s="175"/>
      <c r="J49" s="175"/>
      <c r="K49" s="174">
        <v>5.15</v>
      </c>
      <c r="L49" s="175"/>
      <c r="M49" s="175">
        <v>0.26</v>
      </c>
      <c r="N49" s="176"/>
      <c r="O49" s="342">
        <v>5</v>
      </c>
      <c r="P49" s="156">
        <v>11.71</v>
      </c>
      <c r="Q49" s="148">
        <v>114.09</v>
      </c>
      <c r="R49" s="202">
        <f t="shared" si="0"/>
        <v>218.79000000000002</v>
      </c>
    </row>
    <row r="50" spans="1:18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157</v>
      </c>
      <c r="F50" s="326">
        <v>330022</v>
      </c>
      <c r="G50" s="332">
        <f>SUM(F46:F50)</f>
        <v>640620</v>
      </c>
      <c r="H50" s="168">
        <v>57.82</v>
      </c>
      <c r="I50" s="150">
        <v>1.73</v>
      </c>
      <c r="J50" s="150"/>
      <c r="K50" s="150">
        <v>3.46</v>
      </c>
      <c r="L50" s="149"/>
      <c r="M50" s="150">
        <v>0.35</v>
      </c>
      <c r="N50" s="170">
        <v>1.8</v>
      </c>
      <c r="O50" s="339">
        <v>5</v>
      </c>
      <c r="P50" s="150">
        <v>11.71</v>
      </c>
      <c r="Q50" s="153">
        <v>114.09</v>
      </c>
      <c r="R50" s="201">
        <f t="shared" si="0"/>
        <v>195.96</v>
      </c>
    </row>
    <row r="51" spans="1:18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157</v>
      </c>
      <c r="F51" s="322">
        <v>542489</v>
      </c>
      <c r="G51" s="332"/>
      <c r="H51" s="168">
        <v>82.58</v>
      </c>
      <c r="I51" s="149"/>
      <c r="J51" s="150">
        <v>39.89</v>
      </c>
      <c r="K51" s="149">
        <v>5.15</v>
      </c>
      <c r="L51" s="149"/>
      <c r="M51" s="150">
        <v>0.26</v>
      </c>
      <c r="N51" s="170"/>
      <c r="O51" s="339">
        <v>5</v>
      </c>
      <c r="P51" s="149">
        <v>9.7899999999999991</v>
      </c>
      <c r="Q51" s="153">
        <v>112.68</v>
      </c>
      <c r="R51" s="201">
        <f t="shared" si="0"/>
        <v>255.35</v>
      </c>
    </row>
    <row r="52" spans="1:18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157</v>
      </c>
      <c r="F52" s="327">
        <v>70185</v>
      </c>
      <c r="G52" s="332">
        <f>SUM(F51:F52)</f>
        <v>612674</v>
      </c>
      <c r="H52" s="168">
        <v>82.58</v>
      </c>
      <c r="I52" s="149"/>
      <c r="J52" s="149"/>
      <c r="K52" s="150">
        <v>5.15</v>
      </c>
      <c r="L52" s="149"/>
      <c r="M52" s="149">
        <v>0.26</v>
      </c>
      <c r="N52" s="170"/>
      <c r="O52" s="339">
        <v>5</v>
      </c>
      <c r="P52" s="149">
        <v>9.7899999999999991</v>
      </c>
      <c r="Q52" s="153">
        <v>112.68</v>
      </c>
      <c r="R52" s="201">
        <f t="shared" si="0"/>
        <v>215.46</v>
      </c>
    </row>
    <row r="53" spans="1:18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549486</v>
      </c>
      <c r="G53" s="334">
        <f>SUM(F53)</f>
        <v>549486</v>
      </c>
      <c r="H53" s="173">
        <v>82.58</v>
      </c>
      <c r="I53" s="175"/>
      <c r="J53" s="175"/>
      <c r="K53" s="174">
        <v>5.15</v>
      </c>
      <c r="L53" s="175"/>
      <c r="M53" s="175">
        <v>0.26</v>
      </c>
      <c r="N53" s="176"/>
      <c r="O53" s="342">
        <v>7.6</v>
      </c>
      <c r="P53" s="156">
        <v>18</v>
      </c>
      <c r="Q53" s="148">
        <v>112.68</v>
      </c>
      <c r="R53" s="202">
        <f t="shared" si="0"/>
        <v>226.27</v>
      </c>
    </row>
    <row r="54" spans="1:18" ht="8.25" customHeight="1" thickBot="1" x14ac:dyDescent="0.3">
      <c r="A54" s="241" t="s">
        <v>10</v>
      </c>
      <c r="B54" s="242">
        <v>10</v>
      </c>
      <c r="C54" s="242">
        <v>5</v>
      </c>
      <c r="D54" s="242"/>
      <c r="E54" s="248" t="s">
        <v>157</v>
      </c>
      <c r="F54" s="328">
        <v>519325</v>
      </c>
      <c r="G54" s="332">
        <f>SUM(F54)</f>
        <v>519325</v>
      </c>
      <c r="H54" s="168">
        <v>57.82</v>
      </c>
      <c r="I54" s="150">
        <v>1.73</v>
      </c>
      <c r="J54" s="150"/>
      <c r="K54" s="150">
        <v>3.46</v>
      </c>
      <c r="L54" s="149"/>
      <c r="M54" s="150">
        <v>0.35</v>
      </c>
      <c r="N54" s="170">
        <v>1.8</v>
      </c>
      <c r="O54" s="339">
        <v>7.6</v>
      </c>
      <c r="P54" s="150">
        <v>15.88</v>
      </c>
      <c r="Q54" s="153">
        <v>112.68</v>
      </c>
      <c r="R54" s="201">
        <f t="shared" si="0"/>
        <v>201.32</v>
      </c>
    </row>
    <row r="55" spans="1:18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27917</v>
      </c>
      <c r="G55" s="332"/>
      <c r="H55" s="168">
        <v>82.58</v>
      </c>
      <c r="I55" s="149"/>
      <c r="J55" s="149"/>
      <c r="K55" s="150">
        <v>5.15</v>
      </c>
      <c r="L55" s="149"/>
      <c r="M55" s="149">
        <v>0.26</v>
      </c>
      <c r="N55" s="170"/>
      <c r="O55" s="339">
        <v>5</v>
      </c>
      <c r="P55" s="150">
        <v>12.57</v>
      </c>
      <c r="Q55" s="153">
        <v>112.68</v>
      </c>
      <c r="R55" s="201">
        <f t="shared" si="0"/>
        <v>218.24</v>
      </c>
    </row>
    <row r="56" spans="1:18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128695</v>
      </c>
      <c r="G56" s="332"/>
      <c r="H56" s="168">
        <v>82.58</v>
      </c>
      <c r="I56" s="149"/>
      <c r="J56" s="149"/>
      <c r="K56" s="150">
        <v>5.15</v>
      </c>
      <c r="L56" s="149"/>
      <c r="M56" s="149">
        <v>0.26</v>
      </c>
      <c r="N56" s="170"/>
      <c r="O56" s="339">
        <v>7.6</v>
      </c>
      <c r="P56" s="150">
        <v>12.57</v>
      </c>
      <c r="Q56" s="153">
        <v>112.68</v>
      </c>
      <c r="R56" s="201">
        <f t="shared" si="0"/>
        <v>220.84</v>
      </c>
    </row>
    <row r="57" spans="1:18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299323</v>
      </c>
      <c r="G57" s="332"/>
      <c r="H57" s="345">
        <v>101.92</v>
      </c>
      <c r="I57" s="150">
        <v>2.78</v>
      </c>
      <c r="J57" s="149"/>
      <c r="K57" s="150">
        <v>3.71</v>
      </c>
      <c r="L57" s="149"/>
      <c r="M57" s="149">
        <v>0.37</v>
      </c>
      <c r="N57" s="170"/>
      <c r="O57" s="339">
        <v>5</v>
      </c>
      <c r="P57" s="150">
        <v>12.57</v>
      </c>
      <c r="Q57" s="153">
        <v>112.68</v>
      </c>
      <c r="R57" s="201">
        <f t="shared" si="0"/>
        <v>239.03</v>
      </c>
    </row>
    <row r="58" spans="1:18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180500</v>
      </c>
      <c r="G58" s="332">
        <f>SUM(F55:F58)</f>
        <v>636435</v>
      </c>
      <c r="H58" s="345">
        <v>101.92</v>
      </c>
      <c r="I58" s="150">
        <v>2.78</v>
      </c>
      <c r="J58" s="149"/>
      <c r="K58" s="150">
        <v>3.71</v>
      </c>
      <c r="L58" s="149"/>
      <c r="M58" s="149">
        <v>0.37</v>
      </c>
      <c r="N58" s="170"/>
      <c r="O58" s="339">
        <v>7.6</v>
      </c>
      <c r="P58" s="150">
        <v>12.57</v>
      </c>
      <c r="Q58" s="153">
        <v>112.68</v>
      </c>
      <c r="R58" s="201">
        <f t="shared" si="0"/>
        <v>241.63</v>
      </c>
    </row>
    <row r="59" spans="1:18" ht="8.25" customHeight="1" thickBot="1" x14ac:dyDescent="0.3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108695</v>
      </c>
      <c r="G59" s="334"/>
      <c r="H59" s="173">
        <v>82.58</v>
      </c>
      <c r="I59" s="175"/>
      <c r="J59" s="175"/>
      <c r="K59" s="174">
        <v>5.15</v>
      </c>
      <c r="L59" s="175"/>
      <c r="M59" s="175">
        <v>0.26</v>
      </c>
      <c r="N59" s="176"/>
      <c r="O59" s="342">
        <v>5</v>
      </c>
      <c r="P59" s="156">
        <v>20.82</v>
      </c>
      <c r="Q59" s="148">
        <v>112.68</v>
      </c>
      <c r="R59" s="202">
        <f t="shared" si="0"/>
        <v>226.49</v>
      </c>
    </row>
    <row r="60" spans="1:18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35142</v>
      </c>
      <c r="G60" s="332"/>
      <c r="H60" s="345">
        <v>101.92</v>
      </c>
      <c r="I60" s="150">
        <v>2.78</v>
      </c>
      <c r="J60" s="149"/>
      <c r="K60" s="150">
        <v>3.71</v>
      </c>
      <c r="L60" s="149"/>
      <c r="M60" s="149">
        <v>0.37</v>
      </c>
      <c r="N60" s="170"/>
      <c r="O60" s="339">
        <v>7.6</v>
      </c>
      <c r="P60" s="150">
        <v>20.82</v>
      </c>
      <c r="Q60" s="153">
        <v>112.68</v>
      </c>
      <c r="R60" s="201">
        <f t="shared" si="0"/>
        <v>249.88</v>
      </c>
    </row>
    <row r="61" spans="1:18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630516</v>
      </c>
      <c r="G61" s="332">
        <f>SUM(F59:F61)</f>
        <v>774353</v>
      </c>
      <c r="H61" s="345">
        <v>101.92</v>
      </c>
      <c r="I61" s="150">
        <v>2.78</v>
      </c>
      <c r="J61" s="149"/>
      <c r="K61" s="150">
        <v>3.71</v>
      </c>
      <c r="L61" s="149"/>
      <c r="M61" s="149">
        <v>0.37</v>
      </c>
      <c r="N61" s="170"/>
      <c r="O61" s="339">
        <v>5</v>
      </c>
      <c r="P61" s="150">
        <v>20.82</v>
      </c>
      <c r="Q61" s="153">
        <v>112.68</v>
      </c>
      <c r="R61" s="201">
        <f t="shared" si="0"/>
        <v>247.28</v>
      </c>
    </row>
    <row r="62" spans="1:18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469071</v>
      </c>
      <c r="G62" s="332"/>
      <c r="H62" s="168">
        <v>82.58</v>
      </c>
      <c r="I62" s="149"/>
      <c r="J62" s="149"/>
      <c r="K62" s="150">
        <v>5.15</v>
      </c>
      <c r="L62" s="149"/>
      <c r="M62" s="149">
        <v>0.26</v>
      </c>
      <c r="N62" s="170"/>
      <c r="O62" s="339">
        <v>7.6</v>
      </c>
      <c r="P62" s="149">
        <v>22.27</v>
      </c>
      <c r="Q62" s="153">
        <v>112.68</v>
      </c>
      <c r="R62" s="201">
        <f t="shared" si="0"/>
        <v>230.54000000000002</v>
      </c>
    </row>
    <row r="63" spans="1:18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204407</v>
      </c>
      <c r="G63" s="332">
        <f>SUM(F62:F63)</f>
        <v>673478</v>
      </c>
      <c r="H63" s="168">
        <v>82.58</v>
      </c>
      <c r="I63" s="149"/>
      <c r="J63" s="149"/>
      <c r="K63" s="150">
        <v>5.15</v>
      </c>
      <c r="L63" s="149"/>
      <c r="M63" s="149">
        <v>0.26</v>
      </c>
      <c r="N63" s="170"/>
      <c r="O63" s="339">
        <v>5</v>
      </c>
      <c r="P63" s="149">
        <v>22.27</v>
      </c>
      <c r="Q63" s="153">
        <v>112.68</v>
      </c>
      <c r="R63" s="201">
        <f t="shared" si="0"/>
        <v>227.94</v>
      </c>
    </row>
    <row r="64" spans="1:18" ht="8.25" customHeight="1" thickBot="1" x14ac:dyDescent="0.3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403033</v>
      </c>
      <c r="G64" s="334"/>
      <c r="H64" s="173">
        <v>57.82</v>
      </c>
      <c r="I64" s="174">
        <v>1.73</v>
      </c>
      <c r="J64" s="174"/>
      <c r="K64" s="174">
        <v>3.46</v>
      </c>
      <c r="L64" s="175"/>
      <c r="M64" s="174">
        <v>0.35</v>
      </c>
      <c r="N64" s="176">
        <v>1.8</v>
      </c>
      <c r="O64" s="343">
        <v>8</v>
      </c>
      <c r="P64" s="156">
        <v>11.94</v>
      </c>
      <c r="Q64" s="157">
        <v>115.11</v>
      </c>
      <c r="R64" s="202">
        <f t="shared" si="0"/>
        <v>200.20999999999998</v>
      </c>
    </row>
    <row r="65" spans="1:18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108059</v>
      </c>
      <c r="G65" s="332">
        <f>SUM(F64:F65)</f>
        <v>511092</v>
      </c>
      <c r="H65" s="168">
        <v>57.82</v>
      </c>
      <c r="I65" s="150">
        <v>1.73</v>
      </c>
      <c r="J65" s="150"/>
      <c r="K65" s="150">
        <v>3.46</v>
      </c>
      <c r="L65" s="149"/>
      <c r="M65" s="150">
        <v>0.35</v>
      </c>
      <c r="N65" s="170">
        <v>1.8</v>
      </c>
      <c r="O65" s="339">
        <v>4.03</v>
      </c>
      <c r="P65" s="150">
        <v>11.94</v>
      </c>
      <c r="Q65" s="154">
        <v>115.11</v>
      </c>
      <c r="R65" s="201">
        <f t="shared" si="0"/>
        <v>196.24</v>
      </c>
    </row>
    <row r="66" spans="1:18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477559</v>
      </c>
      <c r="G66" s="332"/>
      <c r="H66" s="168">
        <v>57.82</v>
      </c>
      <c r="I66" s="150">
        <v>1.73</v>
      </c>
      <c r="J66" s="150"/>
      <c r="K66" s="150">
        <v>3.46</v>
      </c>
      <c r="L66" s="149"/>
      <c r="M66" s="150">
        <v>0.35</v>
      </c>
      <c r="N66" s="170">
        <v>1.8</v>
      </c>
      <c r="O66" s="344">
        <v>8</v>
      </c>
      <c r="P66" s="150">
        <v>19.64</v>
      </c>
      <c r="Q66" s="154">
        <v>115.11</v>
      </c>
      <c r="R66" s="201">
        <f t="shared" si="0"/>
        <v>207.91</v>
      </c>
    </row>
    <row r="67" spans="1:18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107478</v>
      </c>
      <c r="G67" s="334">
        <f>SUM(F66:F67)</f>
        <v>585037</v>
      </c>
      <c r="H67" s="173">
        <v>57.82</v>
      </c>
      <c r="I67" s="174">
        <v>1.73</v>
      </c>
      <c r="J67" s="174"/>
      <c r="K67" s="174">
        <v>3.46</v>
      </c>
      <c r="L67" s="175"/>
      <c r="M67" s="174">
        <v>0.35</v>
      </c>
      <c r="N67" s="176">
        <v>1.8</v>
      </c>
      <c r="O67" s="342">
        <v>7.6</v>
      </c>
      <c r="P67" s="156">
        <v>19.64</v>
      </c>
      <c r="Q67" s="157">
        <v>115.11</v>
      </c>
      <c r="R67" s="202">
        <f t="shared" si="0"/>
        <v>207.51</v>
      </c>
    </row>
    <row r="68" spans="1:18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634675</v>
      </c>
      <c r="G68" s="332">
        <f>SUM(F68)</f>
        <v>634675</v>
      </c>
      <c r="H68" s="168">
        <v>57.82</v>
      </c>
      <c r="I68" s="150">
        <v>1.73</v>
      </c>
      <c r="J68" s="150"/>
      <c r="K68" s="150">
        <v>3.46</v>
      </c>
      <c r="L68" s="149"/>
      <c r="M68" s="150">
        <v>0.35</v>
      </c>
      <c r="N68" s="170">
        <v>1.8</v>
      </c>
      <c r="O68" s="344">
        <v>8</v>
      </c>
      <c r="P68" s="153">
        <v>21.7</v>
      </c>
      <c r="Q68" s="154">
        <v>115.11</v>
      </c>
      <c r="R68" s="196">
        <f t="shared" si="0"/>
        <v>209.97</v>
      </c>
    </row>
    <row r="69" spans="1:18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670964</v>
      </c>
      <c r="G69" s="335">
        <f>SUM(F69)</f>
        <v>670964</v>
      </c>
      <c r="H69" s="168">
        <v>57.82</v>
      </c>
      <c r="I69" s="150">
        <v>1.73</v>
      </c>
      <c r="J69" s="150"/>
      <c r="K69" s="150">
        <v>3.46</v>
      </c>
      <c r="L69" s="149"/>
      <c r="M69" s="150">
        <v>0.35</v>
      </c>
      <c r="N69" s="170">
        <v>1.8</v>
      </c>
      <c r="O69" s="339">
        <v>4.03</v>
      </c>
      <c r="P69" s="153">
        <v>9.84</v>
      </c>
      <c r="Q69" s="157">
        <v>115.11</v>
      </c>
      <c r="R69" s="196">
        <f t="shared" si="0"/>
        <v>194.14</v>
      </c>
    </row>
    <row r="70" spans="1:18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17570349</v>
      </c>
      <c r="H70" s="49"/>
      <c r="I70" s="49"/>
      <c r="J70" s="49"/>
      <c r="K70" s="49"/>
      <c r="L70" s="49"/>
      <c r="M70" s="49"/>
      <c r="N70" s="133"/>
      <c r="O70" s="136"/>
      <c r="P70" s="369"/>
      <c r="Q70" s="136"/>
      <c r="R70" s="290"/>
    </row>
    <row r="71" spans="1:18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1650142</v>
      </c>
      <c r="G71" s="355"/>
      <c r="H71" s="168">
        <v>57.82</v>
      </c>
      <c r="I71" s="150">
        <v>1.73</v>
      </c>
      <c r="J71" s="150"/>
      <c r="K71" s="150">
        <v>3.46</v>
      </c>
      <c r="L71" s="149"/>
      <c r="M71" s="150">
        <v>0.35</v>
      </c>
      <c r="N71" s="170">
        <v>1.8</v>
      </c>
      <c r="O71" s="197">
        <v>44.36</v>
      </c>
      <c r="P71" s="153">
        <v>118.1</v>
      </c>
      <c r="Q71" s="154">
        <v>114.33</v>
      </c>
      <c r="R71" s="196">
        <f t="shared" ref="R71:R77" si="1">SUM(H71:Q71)</f>
        <v>341.95</v>
      </c>
    </row>
    <row r="72" spans="1:18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81631</v>
      </c>
      <c r="G72" s="284"/>
      <c r="H72" s="168">
        <v>57.82</v>
      </c>
      <c r="I72" s="150">
        <v>1.73</v>
      </c>
      <c r="J72" s="150"/>
      <c r="K72" s="150">
        <v>3.46</v>
      </c>
      <c r="L72" s="149"/>
      <c r="M72" s="150">
        <v>0.35</v>
      </c>
      <c r="N72" s="170">
        <v>1.8</v>
      </c>
      <c r="O72" s="204">
        <v>8</v>
      </c>
      <c r="P72" s="153">
        <v>197.28</v>
      </c>
      <c r="Q72" s="154">
        <v>115.11</v>
      </c>
      <c r="R72" s="196">
        <f t="shared" si="1"/>
        <v>385.55</v>
      </c>
    </row>
    <row r="73" spans="1:18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60796</v>
      </c>
      <c r="G73" s="284"/>
      <c r="H73" s="168">
        <v>57.82</v>
      </c>
      <c r="I73" s="150">
        <v>1.73</v>
      </c>
      <c r="J73" s="150"/>
      <c r="K73" s="150">
        <v>3.46</v>
      </c>
      <c r="L73" s="149"/>
      <c r="M73" s="150">
        <v>0.35</v>
      </c>
      <c r="N73" s="170">
        <v>1.8</v>
      </c>
      <c r="O73" s="195">
        <v>3.69</v>
      </c>
      <c r="P73" s="153">
        <v>122.88</v>
      </c>
      <c r="Q73" s="154">
        <v>115.11</v>
      </c>
      <c r="R73" s="196">
        <f t="shared" si="1"/>
        <v>306.83999999999997</v>
      </c>
    </row>
    <row r="74" spans="1:18" ht="8.25" customHeight="1" thickBot="1" x14ac:dyDescent="0.3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77732</v>
      </c>
      <c r="G74" s="284"/>
      <c r="H74" s="173">
        <v>82.58</v>
      </c>
      <c r="I74" s="175"/>
      <c r="J74" s="175"/>
      <c r="K74" s="174">
        <v>5.15</v>
      </c>
      <c r="L74" s="175"/>
      <c r="M74" s="175">
        <v>0.26</v>
      </c>
      <c r="N74" s="176"/>
      <c r="O74" s="198">
        <v>42.6</v>
      </c>
      <c r="P74" s="148">
        <v>83.43</v>
      </c>
      <c r="Q74" s="148">
        <v>112.68</v>
      </c>
      <c r="R74" s="199">
        <f t="shared" si="1"/>
        <v>326.70000000000005</v>
      </c>
    </row>
    <row r="75" spans="1:18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9808</v>
      </c>
      <c r="G75" s="284"/>
      <c r="H75" s="168">
        <v>82.58</v>
      </c>
      <c r="I75" s="149"/>
      <c r="J75" s="150">
        <v>39.89</v>
      </c>
      <c r="K75" s="149">
        <v>5.15</v>
      </c>
      <c r="L75" s="149"/>
      <c r="M75" s="150">
        <v>0.26</v>
      </c>
      <c r="N75" s="170"/>
      <c r="O75" s="195">
        <v>7.6</v>
      </c>
      <c r="P75" s="153">
        <v>124.35</v>
      </c>
      <c r="Q75" s="153">
        <v>112.68</v>
      </c>
      <c r="R75" s="196">
        <f t="shared" si="1"/>
        <v>372.51000000000005</v>
      </c>
    </row>
    <row r="76" spans="1:18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9322</v>
      </c>
      <c r="G76" s="284"/>
      <c r="H76" s="168">
        <v>57.82</v>
      </c>
      <c r="I76" s="150">
        <v>1.73</v>
      </c>
      <c r="J76" s="150"/>
      <c r="K76" s="150">
        <v>3.46</v>
      </c>
      <c r="L76" s="149"/>
      <c r="M76" s="150">
        <v>0.35</v>
      </c>
      <c r="N76" s="170">
        <v>1.8</v>
      </c>
      <c r="O76" s="204">
        <v>8</v>
      </c>
      <c r="P76" s="153">
        <v>422.2</v>
      </c>
      <c r="Q76" s="154">
        <v>115.11</v>
      </c>
      <c r="R76" s="196">
        <f t="shared" si="1"/>
        <v>610.47</v>
      </c>
    </row>
    <row r="77" spans="1:18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2436</v>
      </c>
      <c r="G77" s="284"/>
      <c r="H77" s="175">
        <v>101.92</v>
      </c>
      <c r="I77" s="175">
        <v>2.78</v>
      </c>
      <c r="J77" s="175"/>
      <c r="K77" s="174">
        <v>3.71</v>
      </c>
      <c r="L77" s="175"/>
      <c r="M77" s="175">
        <v>0.37</v>
      </c>
      <c r="N77" s="176"/>
      <c r="O77" s="210">
        <v>13.88</v>
      </c>
      <c r="P77" s="158">
        <v>78</v>
      </c>
      <c r="Q77" s="158">
        <v>112.68</v>
      </c>
      <c r="R77" s="209">
        <f t="shared" si="1"/>
        <v>313.34000000000003</v>
      </c>
    </row>
    <row r="78" spans="1:18" ht="12" customHeight="1" x14ac:dyDescent="0.25">
      <c r="A78" s="476" t="s">
        <v>181</v>
      </c>
      <c r="B78" s="477"/>
      <c r="C78" s="477"/>
      <c r="D78" s="477"/>
      <c r="E78" s="478"/>
      <c r="F78" s="356"/>
      <c r="G78" s="357">
        <f>SUM(F71:F77)</f>
        <v>1891867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43"/>
    </row>
    <row r="79" spans="1:18" ht="12.75" customHeight="1" thickBot="1" x14ac:dyDescent="0.3">
      <c r="A79" s="474" t="s">
        <v>180</v>
      </c>
      <c r="B79" s="475"/>
      <c r="C79" s="475"/>
      <c r="D79" s="475"/>
      <c r="E79" s="475"/>
      <c r="F79" s="283" t="s">
        <v>24</v>
      </c>
      <c r="G79" s="291">
        <f>SUM(G70,G78)</f>
        <v>19462216</v>
      </c>
      <c r="H79" s="33"/>
      <c r="I79" s="33"/>
      <c r="J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149"/>
      <c r="K80" s="33"/>
      <c r="L80" s="33"/>
      <c r="M80" s="33"/>
      <c r="N80" s="33"/>
      <c r="O80" s="33"/>
      <c r="P80" s="33"/>
      <c r="Q80" s="33"/>
      <c r="R80" s="143"/>
    </row>
    <row r="81" spans="1:18" ht="8.25" customHeight="1" x14ac:dyDescent="0.25">
      <c r="A81" s="32"/>
      <c r="B81" s="366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149"/>
      <c r="K81" s="33"/>
      <c r="L81" s="33"/>
      <c r="M81" s="33"/>
      <c r="N81" s="33"/>
      <c r="O81" s="39"/>
      <c r="P81" s="33"/>
      <c r="Q81" s="33"/>
      <c r="R81" s="143"/>
    </row>
    <row r="82" spans="1:18" ht="8.25" customHeight="1" x14ac:dyDescent="0.25">
      <c r="A82" s="32"/>
      <c r="B82" s="366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66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366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472" t="s">
        <v>176</v>
      </c>
      <c r="C85" s="47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66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66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66" t="s">
        <v>177</v>
      </c>
      <c r="C88" s="367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32"/>
      <c r="B89" s="366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143"/>
    </row>
    <row r="90" spans="1:18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8"/>
  <sheetViews>
    <sheetView topLeftCell="A25" workbookViewId="0">
      <selection activeCell="H48" sqref="H48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188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61.03</v>
      </c>
      <c r="C4" s="6"/>
      <c r="D4" s="124" t="s">
        <v>29</v>
      </c>
      <c r="E4" s="106">
        <v>156.06</v>
      </c>
      <c r="F4" s="6"/>
      <c r="G4" s="124" t="s">
        <v>29</v>
      </c>
      <c r="H4" s="110">
        <v>389.54</v>
      </c>
    </row>
    <row r="5" spans="1:8" s="1" customFormat="1" ht="12.95" x14ac:dyDescent="0.3">
      <c r="A5" s="105" t="s">
        <v>99</v>
      </c>
      <c r="B5" s="106">
        <v>1.18</v>
      </c>
      <c r="C5" s="6"/>
      <c r="D5" s="124" t="s">
        <v>59</v>
      </c>
      <c r="E5" s="106"/>
      <c r="F5" s="6"/>
      <c r="G5" s="124" t="s">
        <v>60</v>
      </c>
      <c r="H5" s="112">
        <v>32.659999999999997</v>
      </c>
    </row>
    <row r="6" spans="1:8" s="1" customFormat="1" ht="12.95" x14ac:dyDescent="0.3">
      <c r="A6" s="105" t="s">
        <v>100</v>
      </c>
      <c r="B6" s="106">
        <v>4.67</v>
      </c>
      <c r="C6" s="6"/>
      <c r="D6" s="124" t="s">
        <v>60</v>
      </c>
      <c r="E6" s="106">
        <v>15.58</v>
      </c>
      <c r="F6" s="6"/>
      <c r="G6" s="255" t="s">
        <v>63</v>
      </c>
      <c r="H6" s="261">
        <f>SUM(H3:H5)</f>
        <v>422.20000000000005</v>
      </c>
    </row>
    <row r="7" spans="1:8" s="1" customFormat="1" ht="12.95" x14ac:dyDescent="0.3">
      <c r="A7" s="105" t="s">
        <v>101</v>
      </c>
      <c r="B7" s="106">
        <v>4.3600000000000003</v>
      </c>
      <c r="C7" s="6"/>
      <c r="D7" s="124" t="s">
        <v>61</v>
      </c>
      <c r="E7" s="106">
        <v>23.64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3.03</v>
      </c>
      <c r="C8" s="6"/>
      <c r="D8" s="124" t="s">
        <v>62</v>
      </c>
      <c r="E8" s="106"/>
      <c r="F8" s="107"/>
      <c r="G8" s="80" t="s">
        <v>124</v>
      </c>
      <c r="H8" s="68">
        <v>34.67</v>
      </c>
    </row>
    <row r="9" spans="1:8" s="1" customFormat="1" ht="12.95" x14ac:dyDescent="0.3">
      <c r="A9" s="105" t="s">
        <v>103</v>
      </c>
      <c r="B9" s="106">
        <v>3.73</v>
      </c>
      <c r="C9" s="6"/>
      <c r="D9" s="331" t="s">
        <v>76</v>
      </c>
      <c r="E9" s="129">
        <v>2</v>
      </c>
      <c r="F9" s="107"/>
      <c r="G9" s="80" t="s">
        <v>125</v>
      </c>
      <c r="H9" s="68">
        <v>5.45</v>
      </c>
    </row>
    <row r="10" spans="1:8" s="1" customFormat="1" ht="12.95" x14ac:dyDescent="0.3">
      <c r="A10" s="105" t="s">
        <v>104</v>
      </c>
      <c r="B10" s="106">
        <v>14.91</v>
      </c>
      <c r="C10" s="6"/>
      <c r="D10" s="255" t="s">
        <v>63</v>
      </c>
      <c r="E10" s="260">
        <f>SUM(E4:E9)</f>
        <v>197.28000000000003</v>
      </c>
      <c r="F10" s="107"/>
      <c r="G10" s="80" t="s">
        <v>113</v>
      </c>
      <c r="H10" s="70">
        <v>4.24</v>
      </c>
    </row>
    <row r="11" spans="1:8" s="1" customFormat="1" ht="12.95" x14ac:dyDescent="0.3">
      <c r="A11" s="105" t="s">
        <v>105</v>
      </c>
      <c r="B11" s="106">
        <v>2.12</v>
      </c>
      <c r="C11" s="6"/>
      <c r="D11" s="26"/>
      <c r="E11" s="15"/>
      <c r="F11" s="107"/>
      <c r="G11" s="84" t="s">
        <v>63</v>
      </c>
      <c r="H11" s="72">
        <f>SUM(H8:H10)</f>
        <v>44.360000000000007</v>
      </c>
    </row>
    <row r="12" spans="1:8" s="1" customFormat="1" ht="12.95" x14ac:dyDescent="0.3">
      <c r="A12" s="105" t="s">
        <v>106</v>
      </c>
      <c r="B12" s="106">
        <v>6.54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4.67</v>
      </c>
      <c r="C13" s="6"/>
      <c r="D13" s="124" t="s">
        <v>29</v>
      </c>
      <c r="E13" s="347">
        <v>122.88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8.0399999999999991</v>
      </c>
      <c r="C14" s="6"/>
      <c r="D14" s="255" t="s">
        <v>63</v>
      </c>
      <c r="E14" s="260">
        <f>SUM(E12:E13)</f>
        <v>122.88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1.82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2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118.1</v>
      </c>
      <c r="C17" s="107"/>
      <c r="D17" s="124" t="s">
        <v>29</v>
      </c>
      <c r="E17" s="347">
        <v>83.43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83.43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05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122.35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78</v>
      </c>
      <c r="C22" s="107"/>
      <c r="D22" s="124" t="s">
        <v>76</v>
      </c>
      <c r="E22" s="112">
        <v>2</v>
      </c>
      <c r="F22" s="219">
        <v>1201</v>
      </c>
      <c r="G22" s="124" t="s">
        <v>126</v>
      </c>
      <c r="H22" s="110">
        <v>17.32</v>
      </c>
    </row>
    <row r="23" spans="1:8" s="1" customFormat="1" ht="12.75" x14ac:dyDescent="0.2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124.35</v>
      </c>
      <c r="F23" s="219">
        <v>1233</v>
      </c>
      <c r="G23" s="124" t="s">
        <v>127</v>
      </c>
      <c r="H23" s="110">
        <v>15.27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4.6500000000000004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2.33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12.15</v>
      </c>
    </row>
    <row r="27" spans="1:8" s="1" customFormat="1" ht="12.75" x14ac:dyDescent="0.2">
      <c r="A27" s="80" t="s">
        <v>98</v>
      </c>
      <c r="B27" s="81">
        <v>57.82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0.39</v>
      </c>
    </row>
    <row r="28" spans="1:8" s="1" customFormat="1" ht="12.75" x14ac:dyDescent="0.2">
      <c r="A28" s="80" t="s">
        <v>111</v>
      </c>
      <c r="B28" s="81">
        <v>1.8</v>
      </c>
      <c r="C28" s="66"/>
      <c r="D28" s="69" t="s">
        <v>29</v>
      </c>
      <c r="E28" s="68">
        <v>83.25</v>
      </c>
      <c r="F28" s="219">
        <v>1213</v>
      </c>
      <c r="G28" s="124" t="s">
        <v>131</v>
      </c>
      <c r="H28" s="110">
        <v>0.82</v>
      </c>
    </row>
    <row r="29" spans="1:8" s="1" customFormat="1" ht="12.75" x14ac:dyDescent="0.2">
      <c r="A29" s="80" t="s">
        <v>74</v>
      </c>
      <c r="B29" s="81">
        <v>1.73</v>
      </c>
      <c r="C29" s="66"/>
      <c r="D29" s="69" t="s">
        <v>73</v>
      </c>
      <c r="E29" s="68">
        <v>2.4500000000000002</v>
      </c>
      <c r="F29" s="219">
        <v>1212</v>
      </c>
      <c r="G29" s="124" t="s">
        <v>132</v>
      </c>
      <c r="H29" s="110">
        <v>11.05</v>
      </c>
    </row>
    <row r="30" spans="1:8" s="1" customFormat="1" ht="12.75" x14ac:dyDescent="0.2">
      <c r="A30" s="80" t="s">
        <v>112</v>
      </c>
      <c r="B30" s="81">
        <v>3.46</v>
      </c>
      <c r="C30" s="66"/>
      <c r="D30" s="69" t="s">
        <v>71</v>
      </c>
      <c r="E30" s="68">
        <v>8.51</v>
      </c>
      <c r="F30" s="219">
        <v>1211</v>
      </c>
      <c r="G30" s="124" t="s">
        <v>133</v>
      </c>
      <c r="H30" s="110">
        <v>14.28</v>
      </c>
    </row>
    <row r="31" spans="1:8" s="1" customFormat="1" ht="12.75" x14ac:dyDescent="0.2">
      <c r="A31" s="80" t="s">
        <v>113</v>
      </c>
      <c r="B31" s="81">
        <v>0.35</v>
      </c>
      <c r="C31" s="66"/>
      <c r="D31" s="69" t="s">
        <v>74</v>
      </c>
      <c r="E31" s="70">
        <v>4.25</v>
      </c>
      <c r="F31" s="219">
        <v>1208</v>
      </c>
      <c r="G31" s="124" t="s">
        <v>134</v>
      </c>
      <c r="H31" s="110">
        <v>1.54</v>
      </c>
    </row>
    <row r="32" spans="1:8" s="1" customFormat="1" ht="12" customHeight="1" x14ac:dyDescent="0.2">
      <c r="A32" s="80" t="s">
        <v>114</v>
      </c>
      <c r="B32" s="83"/>
      <c r="C32" s="66"/>
      <c r="D32" s="71" t="s">
        <v>63</v>
      </c>
      <c r="E32" s="72">
        <f>SUM(E28:E31)</f>
        <v>98.460000000000008</v>
      </c>
      <c r="F32" s="219">
        <v>1261</v>
      </c>
      <c r="G32" s="124" t="s">
        <v>135</v>
      </c>
      <c r="H32" s="110">
        <v>6.22</v>
      </c>
    </row>
    <row r="33" spans="1:8" s="1" customFormat="1" ht="12" customHeight="1" x14ac:dyDescent="0.2">
      <c r="A33" s="84" t="s">
        <v>63</v>
      </c>
      <c r="B33" s="85">
        <f>SUM(B27:B32)</f>
        <v>65.159999999999982</v>
      </c>
      <c r="C33" s="66"/>
      <c r="D33" s="69"/>
      <c r="E33" s="68"/>
      <c r="F33" s="219">
        <v>1217</v>
      </c>
      <c r="G33" s="124" t="s">
        <v>154</v>
      </c>
      <c r="H33" s="110">
        <v>2.21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3.46</v>
      </c>
    </row>
    <row r="35" spans="1:8" s="1" customFormat="1" ht="12" customHeight="1" x14ac:dyDescent="0.2">
      <c r="A35" s="80" t="s">
        <v>24</v>
      </c>
      <c r="B35" s="81" t="s">
        <v>24</v>
      </c>
      <c r="C35" s="66"/>
      <c r="D35" s="69" t="s">
        <v>29</v>
      </c>
      <c r="E35" s="68">
        <v>101.92</v>
      </c>
      <c r="F35" s="219">
        <v>1267</v>
      </c>
      <c r="G35" s="124" t="s">
        <v>138</v>
      </c>
      <c r="H35" s="110">
        <v>0.77</v>
      </c>
    </row>
    <row r="36" spans="1:8" s="1" customFormat="1" ht="12" customHeight="1" x14ac:dyDescent="0.2">
      <c r="A36" s="213" t="s">
        <v>189</v>
      </c>
      <c r="B36" s="214"/>
      <c r="C36" s="66"/>
      <c r="D36" s="69" t="s">
        <v>71</v>
      </c>
      <c r="E36" s="68">
        <v>3.71</v>
      </c>
      <c r="F36" s="219">
        <v>1216</v>
      </c>
      <c r="G36" s="124" t="s">
        <v>139</v>
      </c>
      <c r="H36" s="110">
        <v>0.43</v>
      </c>
    </row>
    <row r="37" spans="1:8" s="1" customFormat="1" ht="12" customHeight="1" x14ac:dyDescent="0.2">
      <c r="A37" s="80" t="s">
        <v>29</v>
      </c>
      <c r="B37" s="81">
        <v>82.58</v>
      </c>
      <c r="C37" s="66"/>
      <c r="D37" s="69" t="s">
        <v>83</v>
      </c>
      <c r="E37" s="68">
        <v>2.78</v>
      </c>
      <c r="F37" s="219">
        <v>1239</v>
      </c>
      <c r="G37" s="124" t="s">
        <v>140</v>
      </c>
      <c r="H37" s="110">
        <v>3.85</v>
      </c>
    </row>
    <row r="38" spans="1:8" s="1" customFormat="1" ht="12" customHeight="1" x14ac:dyDescent="0.2">
      <c r="A38" s="80" t="s">
        <v>71</v>
      </c>
      <c r="B38" s="81">
        <v>5.15</v>
      </c>
      <c r="C38" s="66"/>
      <c r="D38" s="69" t="s">
        <v>65</v>
      </c>
      <c r="E38" s="70">
        <v>0.37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2">
      <c r="A39" s="80" t="s">
        <v>65</v>
      </c>
      <c r="B39" s="83">
        <v>0.26</v>
      </c>
      <c r="C39" s="66"/>
      <c r="D39" s="71" t="s">
        <v>63</v>
      </c>
      <c r="E39" s="72">
        <f>SUM(E35:E38)</f>
        <v>108.78</v>
      </c>
      <c r="F39" s="219">
        <v>1264</v>
      </c>
      <c r="G39" s="124" t="s">
        <v>143</v>
      </c>
      <c r="H39" s="110">
        <v>3.11</v>
      </c>
    </row>
    <row r="40" spans="1:8" s="1" customFormat="1" ht="12" customHeight="1" x14ac:dyDescent="0.2">
      <c r="A40" s="84" t="s">
        <v>63</v>
      </c>
      <c r="B40" s="85">
        <f>SUM(B37:B39)</f>
        <v>87.990000000000009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1.55</v>
      </c>
    </row>
    <row r="41" spans="1:8" s="1" customFormat="1" ht="12" customHeight="1" x14ac:dyDescent="0.2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0.11</v>
      </c>
    </row>
    <row r="42" spans="1:8" s="1" customFormat="1" ht="12" customHeight="1" x14ac:dyDescent="0.2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</v>
      </c>
    </row>
    <row r="43" spans="1:8" s="1" customFormat="1" ht="12" customHeight="1" x14ac:dyDescent="0.2">
      <c r="A43" s="80" t="s">
        <v>29</v>
      </c>
      <c r="B43" s="81">
        <v>88.03</v>
      </c>
      <c r="C43" s="66"/>
      <c r="D43" s="69" t="s">
        <v>29</v>
      </c>
      <c r="E43" s="68">
        <v>82.58</v>
      </c>
      <c r="F43" s="219">
        <v>1235</v>
      </c>
      <c r="G43" s="124" t="s">
        <v>147</v>
      </c>
      <c r="H43" s="110">
        <v>3.85</v>
      </c>
    </row>
    <row r="44" spans="1:8" s="1" customFormat="1" ht="12" customHeight="1" x14ac:dyDescent="0.2">
      <c r="A44" s="80" t="s">
        <v>71</v>
      </c>
      <c r="B44" s="81">
        <v>3.04</v>
      </c>
      <c r="C44" s="66"/>
      <c r="D44" s="69" t="s">
        <v>70</v>
      </c>
      <c r="E44" s="68"/>
      <c r="F44" s="219">
        <v>1219</v>
      </c>
      <c r="G44" s="331" t="s">
        <v>179</v>
      </c>
      <c r="H44" s="112">
        <v>1.54</v>
      </c>
    </row>
    <row r="45" spans="1:8" s="1" customFormat="1" ht="12" customHeight="1" x14ac:dyDescent="0.2">
      <c r="A45" s="80" t="s">
        <v>116</v>
      </c>
      <c r="B45" s="83">
        <v>0.7</v>
      </c>
      <c r="C45" s="66"/>
      <c r="D45" s="69" t="s">
        <v>117</v>
      </c>
      <c r="E45" s="68"/>
      <c r="F45" s="121"/>
      <c r="G45" s="346" t="s">
        <v>77</v>
      </c>
      <c r="H45" s="263">
        <f>SUM(H22:H44)</f>
        <v>110.89999999999999</v>
      </c>
    </row>
    <row r="46" spans="1:8" s="1" customFormat="1" ht="12" customHeight="1" x14ac:dyDescent="0.25">
      <c r="A46" s="84" t="s">
        <v>63</v>
      </c>
      <c r="B46" s="85">
        <f>SUM(B43:B45)</f>
        <v>91.77000000000001</v>
      </c>
      <c r="C46" s="66"/>
      <c r="D46" s="69" t="s">
        <v>71</v>
      </c>
      <c r="E46" s="68">
        <v>5.15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0.26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29.52</v>
      </c>
      <c r="F48" s="299" t="s">
        <v>24</v>
      </c>
      <c r="G48" s="300" t="s">
        <v>24</v>
      </c>
      <c r="H48" s="298"/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10.37</v>
      </c>
      <c r="F49" s="299">
        <v>1225</v>
      </c>
      <c r="G49" s="300" t="s">
        <v>165</v>
      </c>
      <c r="H49" s="306">
        <v>0.78</v>
      </c>
    </row>
    <row r="50" spans="1:8" s="1" customFormat="1" ht="12.75" x14ac:dyDescent="0.2">
      <c r="A50" s="105" t="s">
        <v>7</v>
      </c>
      <c r="B50" s="110">
        <v>4.03</v>
      </c>
      <c r="C50" s="73"/>
      <c r="D50" s="91" t="s">
        <v>63</v>
      </c>
      <c r="E50" s="115">
        <f>SUM(E43:E49)</f>
        <v>127.88000000000001</v>
      </c>
      <c r="F50" s="299">
        <v>1801</v>
      </c>
      <c r="G50" s="300" t="s">
        <v>166</v>
      </c>
      <c r="H50" s="306">
        <v>1.02</v>
      </c>
    </row>
    <row r="51" spans="1:8" s="1" customFormat="1" ht="12.75" x14ac:dyDescent="0.2">
      <c r="A51" s="105" t="s">
        <v>8</v>
      </c>
      <c r="B51" s="110">
        <v>3.69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0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1.41</v>
      </c>
    </row>
    <row r="53" spans="1:8" s="1" customFormat="1" ht="12.75" x14ac:dyDescent="0.2">
      <c r="A53" s="105" t="s">
        <v>183</v>
      </c>
      <c r="B53" s="110">
        <v>7.6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+H45+H47+H49+H50+H52</f>
        <v>115.10999999999999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+H45+H47+H49+H51</f>
        <v>112.67999999999999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+H45+H47+H49+H51+H52</f>
        <v>114.08999999999999</v>
      </c>
    </row>
    <row r="57" spans="1:8" s="1" customFormat="1" ht="12.75" x14ac:dyDescent="0.2">
      <c r="A57" s="130" t="s">
        <v>187</v>
      </c>
      <c r="B57" s="112">
        <v>4.7300000000000004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f>+H45+H47+H50+H52</f>
        <v>114.32999999999998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0"/>
  <sheetViews>
    <sheetView zoomScale="200" zoomScaleNormal="200" workbookViewId="0">
      <selection activeCell="J1" sqref="J1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" customWidth="1"/>
    <col min="10" max="10" width="6.5703125" customWidth="1"/>
    <col min="11" max="11" width="5.140625" customWidth="1"/>
    <col min="12" max="12" width="6.5703125" customWidth="1"/>
    <col min="13" max="13" width="5.5703125" customWidth="1"/>
    <col min="14" max="14" width="5.42578125" customWidth="1"/>
    <col min="15" max="15" width="4.85546875" customWidth="1"/>
    <col min="16" max="16" width="5.85546875" customWidth="1"/>
    <col min="17" max="17" width="7.85546875" style="145" customWidth="1"/>
  </cols>
  <sheetData>
    <row r="1" spans="1:17" ht="16.5" thickBot="1" x14ac:dyDescent="0.3">
      <c r="A1" s="226"/>
      <c r="B1" s="227"/>
      <c r="C1" s="227"/>
      <c r="D1" s="227"/>
      <c r="E1" s="227"/>
      <c r="F1" s="227"/>
      <c r="G1" s="227"/>
      <c r="H1" s="227"/>
      <c r="I1" s="228" t="s">
        <v>190</v>
      </c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7" t="s">
        <v>94</v>
      </c>
      <c r="J2" s="127" t="s">
        <v>21</v>
      </c>
      <c r="K2" s="127" t="s">
        <v>25</v>
      </c>
      <c r="L2" s="127" t="s">
        <v>26</v>
      </c>
      <c r="M2" s="167" t="s">
        <v>27</v>
      </c>
      <c r="N2" s="165" t="s">
        <v>28</v>
      </c>
      <c r="O2" s="141" t="s">
        <v>163</v>
      </c>
      <c r="P2" s="127" t="s">
        <v>162</v>
      </c>
      <c r="Q2" s="218" t="s">
        <v>31</v>
      </c>
    </row>
    <row r="3" spans="1:17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569201</v>
      </c>
      <c r="G3" s="333"/>
      <c r="H3" s="341">
        <v>58.16</v>
      </c>
      <c r="I3" s="177"/>
      <c r="J3" s="177">
        <v>1.5</v>
      </c>
      <c r="K3" s="178">
        <v>1</v>
      </c>
      <c r="L3" s="177"/>
      <c r="M3" s="169">
        <v>1.7</v>
      </c>
      <c r="N3" s="360">
        <v>3.12</v>
      </c>
      <c r="O3" s="151">
        <v>8.98</v>
      </c>
      <c r="P3" s="154">
        <v>106.56</v>
      </c>
      <c r="Q3" s="194">
        <f t="shared" ref="Q3:Q34" si="0">SUM(H3:P3)</f>
        <v>181.02</v>
      </c>
    </row>
    <row r="4" spans="1:17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5986</v>
      </c>
      <c r="G4" s="332"/>
      <c r="H4" s="168">
        <v>58.16</v>
      </c>
      <c r="I4" s="150"/>
      <c r="J4" s="150">
        <v>1.5</v>
      </c>
      <c r="K4" s="149">
        <v>1</v>
      </c>
      <c r="L4" s="150"/>
      <c r="M4" s="170">
        <v>1.7</v>
      </c>
      <c r="N4" s="339">
        <v>5</v>
      </c>
      <c r="O4" s="153">
        <v>8.98</v>
      </c>
      <c r="P4" s="154">
        <v>106.56</v>
      </c>
      <c r="Q4" s="196">
        <f t="shared" si="0"/>
        <v>182.9</v>
      </c>
    </row>
    <row r="5" spans="1:17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25897</v>
      </c>
      <c r="G5" s="332"/>
      <c r="H5" s="345">
        <v>67.98</v>
      </c>
      <c r="I5" s="149"/>
      <c r="J5" s="150"/>
      <c r="K5" s="149">
        <v>3</v>
      </c>
      <c r="L5" s="149"/>
      <c r="M5" s="170"/>
      <c r="N5" s="339">
        <v>3.12</v>
      </c>
      <c r="O5" s="153">
        <v>8.98</v>
      </c>
      <c r="P5" s="154">
        <v>106.56</v>
      </c>
      <c r="Q5" s="196">
        <f t="shared" si="0"/>
        <v>189.64000000000001</v>
      </c>
    </row>
    <row r="6" spans="1:17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178430</v>
      </c>
      <c r="G6" s="334">
        <f>SUM(F3:F6)</f>
        <v>779514</v>
      </c>
      <c r="H6" s="265">
        <v>67.98</v>
      </c>
      <c r="I6" s="155"/>
      <c r="J6" s="156"/>
      <c r="K6" s="155">
        <v>3</v>
      </c>
      <c r="L6" s="155"/>
      <c r="M6" s="172"/>
      <c r="N6" s="342">
        <v>5</v>
      </c>
      <c r="O6" s="148">
        <v>8.98</v>
      </c>
      <c r="P6" s="157">
        <v>106.56</v>
      </c>
      <c r="Q6" s="199">
        <f t="shared" si="0"/>
        <v>191.52</v>
      </c>
    </row>
    <row r="7" spans="1:17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617224</v>
      </c>
      <c r="G7" s="332">
        <f>SUM(F7)</f>
        <v>617224</v>
      </c>
      <c r="H7" s="168">
        <v>58.16</v>
      </c>
      <c r="I7" s="150"/>
      <c r="J7" s="150">
        <v>1.5</v>
      </c>
      <c r="K7" s="149">
        <v>1</v>
      </c>
      <c r="L7" s="150"/>
      <c r="M7" s="170">
        <v>1.7</v>
      </c>
      <c r="N7" s="361">
        <v>3.12</v>
      </c>
      <c r="O7" s="150">
        <v>12.96</v>
      </c>
      <c r="P7" s="154">
        <v>106.56</v>
      </c>
      <c r="Q7" s="201">
        <f t="shared" si="0"/>
        <v>185</v>
      </c>
    </row>
    <row r="8" spans="1:17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699385</v>
      </c>
      <c r="G8" s="332">
        <f>SUM(F8)</f>
        <v>699385</v>
      </c>
      <c r="H8" s="168">
        <v>58.16</v>
      </c>
      <c r="I8" s="150"/>
      <c r="J8" s="150">
        <v>1.5</v>
      </c>
      <c r="K8" s="149">
        <v>1</v>
      </c>
      <c r="L8" s="150"/>
      <c r="M8" s="170">
        <v>1.7</v>
      </c>
      <c r="N8" s="339">
        <v>3.12</v>
      </c>
      <c r="O8" s="150">
        <v>10.72</v>
      </c>
      <c r="P8" s="154">
        <v>106.56</v>
      </c>
      <c r="Q8" s="201">
        <f t="shared" si="0"/>
        <v>182.76</v>
      </c>
    </row>
    <row r="9" spans="1:17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699193</v>
      </c>
      <c r="G9" s="332">
        <f>SUM(F9)</f>
        <v>699193</v>
      </c>
      <c r="H9" s="168">
        <v>58.16</v>
      </c>
      <c r="I9" s="150"/>
      <c r="J9" s="150">
        <v>1.5</v>
      </c>
      <c r="K9" s="149">
        <v>1</v>
      </c>
      <c r="L9" s="150"/>
      <c r="M9" s="170">
        <v>1.7</v>
      </c>
      <c r="N9" s="339">
        <v>3.12</v>
      </c>
      <c r="O9" s="153">
        <v>14.3</v>
      </c>
      <c r="P9" s="154">
        <v>106.56</v>
      </c>
      <c r="Q9" s="201">
        <f t="shared" si="0"/>
        <v>186.34</v>
      </c>
    </row>
    <row r="10" spans="1:17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284535</v>
      </c>
      <c r="G10" s="334"/>
      <c r="H10" s="171">
        <v>67.05</v>
      </c>
      <c r="I10" s="156">
        <v>37.01</v>
      </c>
      <c r="J10" s="155">
        <v>4.9400000000000004</v>
      </c>
      <c r="K10" s="155"/>
      <c r="L10" s="156">
        <v>0.24</v>
      </c>
      <c r="M10" s="172"/>
      <c r="N10" s="342">
        <v>5</v>
      </c>
      <c r="O10" s="156">
        <v>18</v>
      </c>
      <c r="P10" s="148">
        <v>104.37</v>
      </c>
      <c r="Q10" s="202">
        <f t="shared" si="0"/>
        <v>236.61</v>
      </c>
    </row>
    <row r="11" spans="1:17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381107</v>
      </c>
      <c r="G11" s="332">
        <f>SUM(F10:F11)</f>
        <v>665642</v>
      </c>
      <c r="H11" s="168">
        <v>67.05</v>
      </c>
      <c r="I11" s="149"/>
      <c r="J11" s="150">
        <v>4.9400000000000004</v>
      </c>
      <c r="K11" s="149"/>
      <c r="L11" s="150">
        <v>0.24</v>
      </c>
      <c r="M11" s="170"/>
      <c r="N11" s="339">
        <v>5</v>
      </c>
      <c r="O11" s="150">
        <v>18</v>
      </c>
      <c r="P11" s="153">
        <v>104.37</v>
      </c>
      <c r="Q11" s="201">
        <f t="shared" si="0"/>
        <v>199.6</v>
      </c>
    </row>
    <row r="12" spans="1:17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335883</v>
      </c>
      <c r="G12" s="332"/>
      <c r="H12" s="168">
        <v>67.05</v>
      </c>
      <c r="I12" s="150">
        <v>37.01</v>
      </c>
      <c r="J12" s="149">
        <v>4.9400000000000004</v>
      </c>
      <c r="K12" s="149"/>
      <c r="L12" s="150">
        <v>0.24</v>
      </c>
      <c r="M12" s="170"/>
      <c r="N12" s="339">
        <v>5</v>
      </c>
      <c r="O12" s="149">
        <v>12.78</v>
      </c>
      <c r="P12" s="153">
        <v>104.37</v>
      </c>
      <c r="Q12" s="201">
        <f t="shared" si="0"/>
        <v>231.39</v>
      </c>
    </row>
    <row r="13" spans="1:17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26">
        <v>489940</v>
      </c>
      <c r="G13" s="332">
        <f>SUM(F12:F13)</f>
        <v>825823</v>
      </c>
      <c r="H13" s="168">
        <v>67.05</v>
      </c>
      <c r="I13" s="150">
        <v>37.01</v>
      </c>
      <c r="J13" s="149">
        <v>4.9400000000000004</v>
      </c>
      <c r="K13" s="149"/>
      <c r="L13" s="150">
        <v>0.24</v>
      </c>
      <c r="M13" s="170"/>
      <c r="N13" s="339">
        <v>6</v>
      </c>
      <c r="O13" s="149">
        <v>12.78</v>
      </c>
      <c r="P13" s="153">
        <v>112.37</v>
      </c>
      <c r="Q13" s="201">
        <f t="shared" si="0"/>
        <v>240.39</v>
      </c>
    </row>
    <row r="14" spans="1:17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1033793</v>
      </c>
      <c r="G14" s="334">
        <f>SUM(F14)</f>
        <v>1033793</v>
      </c>
      <c r="H14" s="171">
        <v>58.16</v>
      </c>
      <c r="I14" s="156"/>
      <c r="J14" s="156">
        <v>1.5</v>
      </c>
      <c r="K14" s="155">
        <v>1</v>
      </c>
      <c r="L14" s="156"/>
      <c r="M14" s="172">
        <v>1.7</v>
      </c>
      <c r="N14" s="343">
        <v>5</v>
      </c>
      <c r="O14" s="156">
        <v>17.41</v>
      </c>
      <c r="P14" s="157">
        <v>106.56</v>
      </c>
      <c r="Q14" s="202">
        <f t="shared" si="0"/>
        <v>191.32999999999998</v>
      </c>
    </row>
    <row r="15" spans="1:17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8045</v>
      </c>
      <c r="G15" s="332"/>
      <c r="H15" s="168">
        <v>58.16</v>
      </c>
      <c r="I15" s="150"/>
      <c r="J15" s="150">
        <v>1.5</v>
      </c>
      <c r="K15" s="149">
        <v>1</v>
      </c>
      <c r="L15" s="150"/>
      <c r="M15" s="170">
        <v>1.7</v>
      </c>
      <c r="N15" s="344">
        <v>5</v>
      </c>
      <c r="O15" s="150">
        <v>18</v>
      </c>
      <c r="P15" s="154">
        <v>106.56</v>
      </c>
      <c r="Q15" s="201">
        <f t="shared" si="0"/>
        <v>191.92000000000002</v>
      </c>
    </row>
    <row r="16" spans="1:17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272546</v>
      </c>
      <c r="G16" s="332"/>
      <c r="H16" s="168">
        <v>58.16</v>
      </c>
      <c r="I16" s="150"/>
      <c r="J16" s="150">
        <v>1.5</v>
      </c>
      <c r="K16" s="149">
        <v>1</v>
      </c>
      <c r="L16" s="150"/>
      <c r="M16" s="170">
        <v>1.7</v>
      </c>
      <c r="N16" s="339">
        <v>3.12</v>
      </c>
      <c r="O16" s="150">
        <v>18</v>
      </c>
      <c r="P16" s="154">
        <v>106.56</v>
      </c>
      <c r="Q16" s="201">
        <f t="shared" si="0"/>
        <v>190.04000000000002</v>
      </c>
    </row>
    <row r="17" spans="1:17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178655</v>
      </c>
      <c r="G17" s="332">
        <f>SUM(F15:F17)</f>
        <v>459246</v>
      </c>
      <c r="H17" s="168">
        <v>58.16</v>
      </c>
      <c r="I17" s="150"/>
      <c r="J17" s="150">
        <v>1.5</v>
      </c>
      <c r="K17" s="149">
        <v>1</v>
      </c>
      <c r="L17" s="150"/>
      <c r="M17" s="170">
        <v>1.7</v>
      </c>
      <c r="N17" s="339">
        <v>3.27</v>
      </c>
      <c r="O17" s="150">
        <v>18</v>
      </c>
      <c r="P17" s="154">
        <v>106.56</v>
      </c>
      <c r="Q17" s="201">
        <f t="shared" si="0"/>
        <v>190.19</v>
      </c>
    </row>
    <row r="18" spans="1:17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189370</v>
      </c>
      <c r="G18" s="334"/>
      <c r="H18" s="171">
        <v>58.16</v>
      </c>
      <c r="I18" s="156"/>
      <c r="J18" s="156">
        <v>1.5</v>
      </c>
      <c r="K18" s="155">
        <v>1</v>
      </c>
      <c r="L18" s="156"/>
      <c r="M18" s="172">
        <v>1.7</v>
      </c>
      <c r="N18" s="343">
        <v>5</v>
      </c>
      <c r="O18" s="156">
        <v>15.69</v>
      </c>
      <c r="P18" s="157">
        <v>106.56</v>
      </c>
      <c r="Q18" s="202">
        <f t="shared" si="0"/>
        <v>189.61</v>
      </c>
    </row>
    <row r="19" spans="1:17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575603</v>
      </c>
      <c r="G19" s="332">
        <f>SUM(F18:F19)</f>
        <v>764973</v>
      </c>
      <c r="H19" s="168">
        <v>58.16</v>
      </c>
      <c r="I19" s="150"/>
      <c r="J19" s="150">
        <v>1.5</v>
      </c>
      <c r="K19" s="149">
        <v>1</v>
      </c>
      <c r="L19" s="150"/>
      <c r="M19" s="170">
        <v>1.7</v>
      </c>
      <c r="N19" s="339">
        <v>3.12</v>
      </c>
      <c r="O19" s="150">
        <v>15.69</v>
      </c>
      <c r="P19" s="154">
        <v>106.56</v>
      </c>
      <c r="Q19" s="201">
        <f t="shared" si="0"/>
        <v>187.73000000000002</v>
      </c>
    </row>
    <row r="20" spans="1:17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594326</v>
      </c>
      <c r="G20" s="332"/>
      <c r="H20" s="168">
        <v>60.92</v>
      </c>
      <c r="I20" s="149">
        <v>8.5299999999999994</v>
      </c>
      <c r="J20" s="150">
        <v>8.5299999999999994</v>
      </c>
      <c r="K20" s="150">
        <v>2.56</v>
      </c>
      <c r="L20" s="149"/>
      <c r="M20" s="170"/>
      <c r="N20" s="339">
        <v>4.46</v>
      </c>
      <c r="O20" s="149">
        <v>22.36</v>
      </c>
      <c r="P20" s="154">
        <v>106.56</v>
      </c>
      <c r="Q20" s="201">
        <f t="shared" si="0"/>
        <v>213.92000000000002</v>
      </c>
    </row>
    <row r="21" spans="1:17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121174</v>
      </c>
      <c r="G21" s="332">
        <f>SUM(F20:F21)</f>
        <v>715500</v>
      </c>
      <c r="H21" s="168">
        <v>58.16</v>
      </c>
      <c r="I21" s="150"/>
      <c r="J21" s="150">
        <v>1.5</v>
      </c>
      <c r="K21" s="149">
        <v>1</v>
      </c>
      <c r="L21" s="150"/>
      <c r="M21" s="170">
        <v>1.7</v>
      </c>
      <c r="N21" s="339">
        <v>3.12</v>
      </c>
      <c r="O21" s="149">
        <v>22.36</v>
      </c>
      <c r="P21" s="154">
        <v>106.56</v>
      </c>
      <c r="Q21" s="201">
        <f t="shared" si="0"/>
        <v>194.4</v>
      </c>
    </row>
    <row r="22" spans="1:17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644120</v>
      </c>
      <c r="G22" s="334"/>
      <c r="H22" s="171">
        <v>58.16</v>
      </c>
      <c r="I22" s="156"/>
      <c r="J22" s="156">
        <v>1.5</v>
      </c>
      <c r="K22" s="155">
        <v>1</v>
      </c>
      <c r="L22" s="156"/>
      <c r="M22" s="172">
        <v>1.7</v>
      </c>
      <c r="N22" s="342">
        <v>3.12</v>
      </c>
      <c r="O22" s="156">
        <v>11</v>
      </c>
      <c r="P22" s="157">
        <v>106.56</v>
      </c>
      <c r="Q22" s="202">
        <f t="shared" si="0"/>
        <v>183.04000000000002</v>
      </c>
    </row>
    <row r="23" spans="1:17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118414</v>
      </c>
      <c r="G23" s="332">
        <f>SUM(F22:F23)</f>
        <v>762534</v>
      </c>
      <c r="H23" s="345">
        <v>67.98</v>
      </c>
      <c r="I23" s="149"/>
      <c r="J23" s="150"/>
      <c r="K23" s="149">
        <v>3</v>
      </c>
      <c r="L23" s="149"/>
      <c r="M23" s="170"/>
      <c r="N23" s="339">
        <v>5</v>
      </c>
      <c r="O23" s="150">
        <v>11</v>
      </c>
      <c r="P23" s="154">
        <v>106.56</v>
      </c>
      <c r="Q23" s="201">
        <f t="shared" si="0"/>
        <v>193.54000000000002</v>
      </c>
    </row>
    <row r="24" spans="1:17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118846</v>
      </c>
      <c r="G24" s="332"/>
      <c r="H24" s="168">
        <v>58.16</v>
      </c>
      <c r="I24" s="150"/>
      <c r="J24" s="150">
        <v>1.5</v>
      </c>
      <c r="K24" s="149">
        <v>1</v>
      </c>
      <c r="L24" s="150"/>
      <c r="M24" s="170">
        <v>1.7</v>
      </c>
      <c r="N24" s="339">
        <v>3.12</v>
      </c>
      <c r="O24" s="150">
        <v>9.14</v>
      </c>
      <c r="P24" s="154">
        <v>106.56</v>
      </c>
      <c r="Q24" s="201">
        <f t="shared" si="0"/>
        <v>181.18</v>
      </c>
    </row>
    <row r="25" spans="1:17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537467</v>
      </c>
      <c r="G25" s="332">
        <f>SUM(F24:F25)</f>
        <v>656313</v>
      </c>
      <c r="H25" s="168">
        <v>58.16</v>
      </c>
      <c r="I25" s="150"/>
      <c r="J25" s="150">
        <v>1.5</v>
      </c>
      <c r="K25" s="149">
        <v>1</v>
      </c>
      <c r="L25" s="150"/>
      <c r="M25" s="170">
        <v>1.7</v>
      </c>
      <c r="N25" s="339">
        <v>3.27</v>
      </c>
      <c r="O25" s="150">
        <v>9.14</v>
      </c>
      <c r="P25" s="154">
        <v>106.56</v>
      </c>
      <c r="Q25" s="201">
        <f t="shared" si="0"/>
        <v>181.32999999999998</v>
      </c>
    </row>
    <row r="26" spans="1:17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137698</v>
      </c>
      <c r="G26" s="334"/>
      <c r="H26" s="171">
        <v>58.16</v>
      </c>
      <c r="I26" s="156"/>
      <c r="J26" s="156">
        <v>1.5</v>
      </c>
      <c r="K26" s="155">
        <v>1</v>
      </c>
      <c r="L26" s="156"/>
      <c r="M26" s="172">
        <v>1.7</v>
      </c>
      <c r="N26" s="343">
        <v>5</v>
      </c>
      <c r="O26" s="156">
        <v>18</v>
      </c>
      <c r="P26" s="157">
        <v>106.56</v>
      </c>
      <c r="Q26" s="202">
        <f t="shared" si="0"/>
        <v>191.92000000000002</v>
      </c>
    </row>
    <row r="27" spans="1:17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410202</v>
      </c>
      <c r="G27" s="332"/>
      <c r="H27" s="168">
        <v>58.16</v>
      </c>
      <c r="I27" s="150"/>
      <c r="J27" s="150">
        <v>1.5</v>
      </c>
      <c r="K27" s="149">
        <v>1</v>
      </c>
      <c r="L27" s="150"/>
      <c r="M27" s="170">
        <v>1.7</v>
      </c>
      <c r="N27" s="339">
        <v>3.27</v>
      </c>
      <c r="O27" s="150">
        <v>18</v>
      </c>
      <c r="P27" s="154">
        <v>106.56</v>
      </c>
      <c r="Q27" s="201">
        <f t="shared" si="0"/>
        <v>190.19</v>
      </c>
    </row>
    <row r="28" spans="1:17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31250</v>
      </c>
      <c r="G28" s="332">
        <f>SUM(F26:F28)</f>
        <v>579150</v>
      </c>
      <c r="H28" s="168">
        <v>58.16</v>
      </c>
      <c r="I28" s="150"/>
      <c r="J28" s="150">
        <v>1.5</v>
      </c>
      <c r="K28" s="149">
        <v>1</v>
      </c>
      <c r="L28" s="150"/>
      <c r="M28" s="170">
        <v>1.7</v>
      </c>
      <c r="N28" s="339">
        <v>5</v>
      </c>
      <c r="O28" s="150">
        <v>18</v>
      </c>
      <c r="P28" s="154">
        <v>106.56</v>
      </c>
      <c r="Q28" s="201">
        <f t="shared" si="0"/>
        <v>191.92000000000002</v>
      </c>
    </row>
    <row r="29" spans="1:17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652104</v>
      </c>
      <c r="G29" s="332"/>
      <c r="H29" s="168">
        <v>58.16</v>
      </c>
      <c r="I29" s="150"/>
      <c r="J29" s="150">
        <v>1.5</v>
      </c>
      <c r="K29" s="149">
        <v>1</v>
      </c>
      <c r="L29" s="150"/>
      <c r="M29" s="170">
        <v>1.7</v>
      </c>
      <c r="N29" s="339">
        <v>3.27</v>
      </c>
      <c r="O29" s="150">
        <v>21.45</v>
      </c>
      <c r="P29" s="154">
        <v>106.56</v>
      </c>
      <c r="Q29" s="201">
        <f t="shared" si="0"/>
        <v>193.64</v>
      </c>
    </row>
    <row r="30" spans="1:17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47044</v>
      </c>
      <c r="G30" s="332">
        <f>SUM(F29:F30)</f>
        <v>699148</v>
      </c>
      <c r="H30" s="345">
        <v>54.71</v>
      </c>
      <c r="I30" s="149"/>
      <c r="J30" s="150">
        <v>2.98</v>
      </c>
      <c r="K30" s="149"/>
      <c r="L30" s="149">
        <v>0.21</v>
      </c>
      <c r="M30" s="170"/>
      <c r="N30" s="339">
        <v>3.27</v>
      </c>
      <c r="O30" s="150">
        <v>21.45</v>
      </c>
      <c r="P30" s="154">
        <v>106.56</v>
      </c>
      <c r="Q30" s="201">
        <f t="shared" si="0"/>
        <v>189.18</v>
      </c>
    </row>
    <row r="31" spans="1:17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222518</v>
      </c>
      <c r="G31" s="332"/>
      <c r="H31" s="168">
        <v>58.16</v>
      </c>
      <c r="I31" s="150"/>
      <c r="J31" s="150">
        <v>1.5</v>
      </c>
      <c r="K31" s="149">
        <v>1</v>
      </c>
      <c r="L31" s="150"/>
      <c r="M31" s="170">
        <v>1.7</v>
      </c>
      <c r="N31" s="339">
        <v>3.27</v>
      </c>
      <c r="O31" s="150">
        <v>6.54</v>
      </c>
      <c r="P31" s="153">
        <v>105.63</v>
      </c>
      <c r="Q31" s="201">
        <f t="shared" si="0"/>
        <v>177.8</v>
      </c>
    </row>
    <row r="32" spans="1:17" ht="8.25" customHeight="1" x14ac:dyDescent="0.25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54555</v>
      </c>
      <c r="G32" s="334"/>
      <c r="H32" s="171">
        <v>58.16</v>
      </c>
      <c r="I32" s="156"/>
      <c r="J32" s="156">
        <v>1.5</v>
      </c>
      <c r="K32" s="155">
        <v>1</v>
      </c>
      <c r="L32" s="156"/>
      <c r="M32" s="172">
        <v>1.7</v>
      </c>
      <c r="N32" s="342">
        <v>5</v>
      </c>
      <c r="O32" s="156">
        <v>6.54</v>
      </c>
      <c r="P32" s="148">
        <v>105.63</v>
      </c>
      <c r="Q32" s="202">
        <f t="shared" si="0"/>
        <v>179.53</v>
      </c>
    </row>
    <row r="33" spans="1:17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45284</v>
      </c>
      <c r="G33" s="332"/>
      <c r="H33" s="345">
        <v>54.71</v>
      </c>
      <c r="I33" s="149"/>
      <c r="J33" s="150">
        <v>2.98</v>
      </c>
      <c r="K33" s="149"/>
      <c r="L33" s="149">
        <v>0.21</v>
      </c>
      <c r="M33" s="170"/>
      <c r="N33" s="339">
        <v>3.27</v>
      </c>
      <c r="O33" s="150">
        <v>6.54</v>
      </c>
      <c r="P33" s="153">
        <v>105.63</v>
      </c>
      <c r="Q33" s="201">
        <f t="shared" si="0"/>
        <v>173.34</v>
      </c>
    </row>
    <row r="34" spans="1:17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5074</v>
      </c>
      <c r="G34" s="332"/>
      <c r="H34" s="345">
        <v>54.71</v>
      </c>
      <c r="I34" s="149"/>
      <c r="J34" s="150">
        <v>2.98</v>
      </c>
      <c r="K34" s="149"/>
      <c r="L34" s="149">
        <v>0.21</v>
      </c>
      <c r="M34" s="170"/>
      <c r="N34" s="339">
        <v>5</v>
      </c>
      <c r="O34" s="150">
        <v>6.54</v>
      </c>
      <c r="P34" s="153">
        <v>104.37</v>
      </c>
      <c r="Q34" s="201">
        <f t="shared" si="0"/>
        <v>173.81</v>
      </c>
    </row>
    <row r="35" spans="1:17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123700</v>
      </c>
      <c r="G35" s="332"/>
      <c r="H35" s="345">
        <v>54.71</v>
      </c>
      <c r="I35" s="149"/>
      <c r="J35" s="150">
        <v>2.98</v>
      </c>
      <c r="K35" s="149"/>
      <c r="L35" s="149">
        <v>0.21</v>
      </c>
      <c r="M35" s="170"/>
      <c r="N35" s="339">
        <v>5</v>
      </c>
      <c r="O35" s="150">
        <v>6.54</v>
      </c>
      <c r="P35" s="153">
        <v>104.37</v>
      </c>
      <c r="Q35" s="201">
        <f t="shared" ref="Q35:Q69" si="1">SUM(H35:P35)</f>
        <v>173.81</v>
      </c>
    </row>
    <row r="36" spans="1:17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237309</v>
      </c>
      <c r="G36" s="334">
        <f>SUM(F31:F36)</f>
        <v>688440</v>
      </c>
      <c r="H36" s="265">
        <v>54.71</v>
      </c>
      <c r="I36" s="155"/>
      <c r="J36" s="156">
        <v>2.98</v>
      </c>
      <c r="K36" s="155"/>
      <c r="L36" s="155">
        <v>0.21</v>
      </c>
      <c r="M36" s="172"/>
      <c r="N36" s="342">
        <v>5</v>
      </c>
      <c r="O36" s="156">
        <v>6.54</v>
      </c>
      <c r="P36" s="148">
        <v>105.63</v>
      </c>
      <c r="Q36" s="202">
        <f t="shared" si="1"/>
        <v>175.07</v>
      </c>
    </row>
    <row r="37" spans="1:17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453469</v>
      </c>
      <c r="G37" s="332"/>
      <c r="H37" s="168">
        <v>67.05</v>
      </c>
      <c r="I37" s="149"/>
      <c r="J37" s="149">
        <v>4.9400000000000004</v>
      </c>
      <c r="K37" s="149"/>
      <c r="L37" s="150">
        <v>0.24</v>
      </c>
      <c r="M37" s="170"/>
      <c r="N37" s="339">
        <v>5</v>
      </c>
      <c r="O37" s="150">
        <v>18</v>
      </c>
      <c r="P37" s="153">
        <v>104.37</v>
      </c>
      <c r="Q37" s="201">
        <f t="shared" si="1"/>
        <v>199.6</v>
      </c>
    </row>
    <row r="38" spans="1:17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10314</v>
      </c>
      <c r="G38" s="332"/>
      <c r="H38" s="168">
        <v>67.05</v>
      </c>
      <c r="I38" s="149"/>
      <c r="J38" s="150">
        <v>4.9400000000000004</v>
      </c>
      <c r="K38" s="149"/>
      <c r="L38" s="149">
        <v>0.24</v>
      </c>
      <c r="M38" s="170"/>
      <c r="N38" s="339">
        <v>5</v>
      </c>
      <c r="O38" s="150">
        <v>18</v>
      </c>
      <c r="P38" s="153">
        <v>105.63</v>
      </c>
      <c r="Q38" s="201">
        <f t="shared" si="1"/>
        <v>200.85999999999999</v>
      </c>
    </row>
    <row r="39" spans="1:17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27382</v>
      </c>
      <c r="G39" s="332"/>
      <c r="H39" s="168">
        <v>58.16</v>
      </c>
      <c r="I39" s="150"/>
      <c r="J39" s="150">
        <v>1.5</v>
      </c>
      <c r="K39" s="149">
        <v>1</v>
      </c>
      <c r="L39" s="150"/>
      <c r="M39" s="170">
        <v>1.7</v>
      </c>
      <c r="N39" s="339">
        <v>3.27</v>
      </c>
      <c r="O39" s="150">
        <v>18</v>
      </c>
      <c r="P39" s="153">
        <v>105.63</v>
      </c>
      <c r="Q39" s="201">
        <f t="shared" si="1"/>
        <v>189.26</v>
      </c>
    </row>
    <row r="40" spans="1:17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38154</v>
      </c>
      <c r="G40" s="332"/>
      <c r="H40" s="168">
        <v>58.16</v>
      </c>
      <c r="I40" s="150"/>
      <c r="J40" s="150">
        <v>1.5</v>
      </c>
      <c r="K40" s="149">
        <v>1</v>
      </c>
      <c r="L40" s="150"/>
      <c r="M40" s="170">
        <v>1.7</v>
      </c>
      <c r="N40" s="339">
        <v>5</v>
      </c>
      <c r="O40" s="150">
        <v>18</v>
      </c>
      <c r="P40" s="153">
        <v>104.37</v>
      </c>
      <c r="Q40" s="201">
        <f t="shared" si="1"/>
        <v>189.73000000000002</v>
      </c>
    </row>
    <row r="41" spans="1:17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119198</v>
      </c>
      <c r="G41" s="332">
        <f>SUM(F37:F41)</f>
        <v>648517</v>
      </c>
      <c r="H41" s="168">
        <v>58.16</v>
      </c>
      <c r="I41" s="150"/>
      <c r="J41" s="150">
        <v>1.5</v>
      </c>
      <c r="K41" s="149">
        <v>1</v>
      </c>
      <c r="L41" s="150"/>
      <c r="M41" s="170">
        <v>1.7</v>
      </c>
      <c r="N41" s="339">
        <v>5</v>
      </c>
      <c r="O41" s="150">
        <v>18</v>
      </c>
      <c r="P41" s="153">
        <v>105.63</v>
      </c>
      <c r="Q41" s="201">
        <f t="shared" si="1"/>
        <v>190.99</v>
      </c>
    </row>
    <row r="42" spans="1:17" ht="8.25" customHeight="1" x14ac:dyDescent="0.25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231291</v>
      </c>
      <c r="G42" s="334"/>
      <c r="H42" s="171">
        <v>67.05</v>
      </c>
      <c r="I42" s="155"/>
      <c r="J42" s="155">
        <v>4.9400000000000004</v>
      </c>
      <c r="K42" s="155"/>
      <c r="L42" s="156">
        <v>0.24</v>
      </c>
      <c r="M42" s="172"/>
      <c r="N42" s="343">
        <v>5</v>
      </c>
      <c r="O42" s="156">
        <v>15.93</v>
      </c>
      <c r="P42" s="148">
        <v>104.37</v>
      </c>
      <c r="Q42" s="202">
        <f t="shared" si="1"/>
        <v>197.53</v>
      </c>
    </row>
    <row r="43" spans="1:17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9764</v>
      </c>
      <c r="G43" s="332"/>
      <c r="H43" s="168">
        <v>67.05</v>
      </c>
      <c r="I43" s="149"/>
      <c r="J43" s="150">
        <v>4.9400000000000004</v>
      </c>
      <c r="K43" s="149"/>
      <c r="L43" s="149">
        <v>0.24</v>
      </c>
      <c r="M43" s="170"/>
      <c r="N43" s="339">
        <v>5</v>
      </c>
      <c r="O43" s="150">
        <v>15.93</v>
      </c>
      <c r="P43" s="153">
        <v>105.63</v>
      </c>
      <c r="Q43" s="201">
        <f t="shared" si="1"/>
        <v>198.79</v>
      </c>
    </row>
    <row r="44" spans="1:17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69223</v>
      </c>
      <c r="G44" s="332"/>
      <c r="H44" s="168">
        <v>58.16</v>
      </c>
      <c r="I44" s="150"/>
      <c r="J44" s="150">
        <v>1.5</v>
      </c>
      <c r="K44" s="149">
        <v>1</v>
      </c>
      <c r="L44" s="150"/>
      <c r="M44" s="170">
        <v>1.7</v>
      </c>
      <c r="N44" s="344">
        <v>5</v>
      </c>
      <c r="O44" s="150">
        <v>15.93</v>
      </c>
      <c r="P44" s="153">
        <v>105.63</v>
      </c>
      <c r="Q44" s="201">
        <f t="shared" si="1"/>
        <v>188.92</v>
      </c>
    </row>
    <row r="45" spans="1:17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380212</v>
      </c>
      <c r="G45" s="332">
        <f>SUM(F42:F45)</f>
        <v>690490</v>
      </c>
      <c r="H45" s="168">
        <v>58.16</v>
      </c>
      <c r="I45" s="150"/>
      <c r="J45" s="150">
        <v>1.5</v>
      </c>
      <c r="K45" s="149">
        <v>1</v>
      </c>
      <c r="L45" s="150"/>
      <c r="M45" s="170">
        <v>1.7</v>
      </c>
      <c r="N45" s="339">
        <v>5</v>
      </c>
      <c r="O45" s="150">
        <v>15.93</v>
      </c>
      <c r="P45" s="153">
        <v>105.63</v>
      </c>
      <c r="Q45" s="201">
        <f t="shared" si="1"/>
        <v>188.92</v>
      </c>
    </row>
    <row r="46" spans="1:17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11</v>
      </c>
      <c r="F46" s="323">
        <v>26283</v>
      </c>
      <c r="G46" s="332"/>
      <c r="H46" s="168">
        <v>67.05</v>
      </c>
      <c r="I46" s="150">
        <v>37.01</v>
      </c>
      <c r="J46" s="149">
        <v>4.9400000000000004</v>
      </c>
      <c r="K46" s="149"/>
      <c r="L46" s="150">
        <v>0.24</v>
      </c>
      <c r="M46" s="170"/>
      <c r="N46" s="339">
        <v>6</v>
      </c>
      <c r="O46" s="150">
        <v>10.42</v>
      </c>
      <c r="P46" s="153">
        <v>112.37</v>
      </c>
      <c r="Q46" s="201">
        <f t="shared" si="1"/>
        <v>238.03</v>
      </c>
    </row>
    <row r="47" spans="1:17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11</v>
      </c>
      <c r="F47" s="237">
        <v>192394</v>
      </c>
      <c r="G47" s="332"/>
      <c r="H47" s="168">
        <v>67.05</v>
      </c>
      <c r="I47" s="150">
        <v>37.01</v>
      </c>
      <c r="J47" s="149">
        <v>4.9400000000000004</v>
      </c>
      <c r="K47" s="149"/>
      <c r="L47" s="150">
        <v>0.24</v>
      </c>
      <c r="M47" s="170"/>
      <c r="N47" s="339">
        <v>6</v>
      </c>
      <c r="O47" s="150">
        <v>10.42</v>
      </c>
      <c r="P47" s="153">
        <v>113.63</v>
      </c>
      <c r="Q47" s="201">
        <f t="shared" si="1"/>
        <v>239.29</v>
      </c>
    </row>
    <row r="48" spans="1:17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11</v>
      </c>
      <c r="F48" s="237">
        <v>72944</v>
      </c>
      <c r="G48" s="332"/>
      <c r="H48" s="168">
        <v>67.05</v>
      </c>
      <c r="I48" s="149"/>
      <c r="J48" s="150">
        <v>4.9400000000000004</v>
      </c>
      <c r="K48" s="149"/>
      <c r="L48" s="149">
        <v>0.24</v>
      </c>
      <c r="M48" s="170"/>
      <c r="N48" s="339">
        <v>6</v>
      </c>
      <c r="O48" s="150">
        <v>10.42</v>
      </c>
      <c r="P48" s="153">
        <v>112.37</v>
      </c>
      <c r="Q48" s="201">
        <f t="shared" si="1"/>
        <v>201.01999999999998</v>
      </c>
    </row>
    <row r="49" spans="1:17" ht="8.25" customHeight="1" x14ac:dyDescent="0.25">
      <c r="A49" s="187" t="s">
        <v>46</v>
      </c>
      <c r="B49" s="9">
        <v>5</v>
      </c>
      <c r="C49" s="9">
        <v>6</v>
      </c>
      <c r="D49" s="9">
        <v>1</v>
      </c>
      <c r="E49" s="139" t="s">
        <v>11</v>
      </c>
      <c r="F49" s="237">
        <v>54385</v>
      </c>
      <c r="G49" s="334"/>
      <c r="H49" s="171">
        <v>67.05</v>
      </c>
      <c r="I49" s="155"/>
      <c r="J49" s="156">
        <v>4.9400000000000004</v>
      </c>
      <c r="K49" s="155"/>
      <c r="L49" s="155">
        <v>0.24</v>
      </c>
      <c r="M49" s="172"/>
      <c r="N49" s="342">
        <v>6</v>
      </c>
      <c r="O49" s="156">
        <v>10.42</v>
      </c>
      <c r="P49" s="148">
        <v>113.63</v>
      </c>
      <c r="Q49" s="202">
        <f t="shared" si="1"/>
        <v>202.27999999999997</v>
      </c>
    </row>
    <row r="50" spans="1:17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11</v>
      </c>
      <c r="F50" s="326">
        <v>373804</v>
      </c>
      <c r="G50" s="332">
        <f>SUM(F46:F50)</f>
        <v>719810</v>
      </c>
      <c r="H50" s="168">
        <v>58.16</v>
      </c>
      <c r="I50" s="150"/>
      <c r="J50" s="150">
        <v>1.5</v>
      </c>
      <c r="K50" s="149">
        <v>1</v>
      </c>
      <c r="L50" s="150"/>
      <c r="M50" s="170">
        <v>1.7</v>
      </c>
      <c r="N50" s="339">
        <v>6</v>
      </c>
      <c r="O50" s="150">
        <v>10.42</v>
      </c>
      <c r="P50" s="153">
        <v>113.63</v>
      </c>
      <c r="Q50" s="201">
        <f t="shared" si="1"/>
        <v>192.41</v>
      </c>
    </row>
    <row r="51" spans="1:17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11</v>
      </c>
      <c r="F51" s="322">
        <v>603801</v>
      </c>
      <c r="G51" s="332"/>
      <c r="H51" s="168">
        <v>67.05</v>
      </c>
      <c r="I51" s="150">
        <v>37.01</v>
      </c>
      <c r="J51" s="149">
        <v>4.9400000000000004</v>
      </c>
      <c r="K51" s="149"/>
      <c r="L51" s="150">
        <v>0.24</v>
      </c>
      <c r="M51" s="170"/>
      <c r="N51" s="339">
        <v>6</v>
      </c>
      <c r="O51" s="149">
        <v>8.7899999999999991</v>
      </c>
      <c r="P51" s="153">
        <v>112.37</v>
      </c>
      <c r="Q51" s="201">
        <f t="shared" si="1"/>
        <v>236.4</v>
      </c>
    </row>
    <row r="52" spans="1:17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11</v>
      </c>
      <c r="F52" s="327">
        <v>78577</v>
      </c>
      <c r="G52" s="332">
        <f>SUM(F51:F52)</f>
        <v>682378</v>
      </c>
      <c r="H52" s="168">
        <v>67.05</v>
      </c>
      <c r="I52" s="149"/>
      <c r="J52" s="150">
        <v>4.9400000000000004</v>
      </c>
      <c r="K52" s="149"/>
      <c r="L52" s="149">
        <v>0.24</v>
      </c>
      <c r="M52" s="170"/>
      <c r="N52" s="339">
        <v>6</v>
      </c>
      <c r="O52" s="149">
        <v>8.7899999999999991</v>
      </c>
      <c r="P52" s="153">
        <v>112.37</v>
      </c>
      <c r="Q52" s="201">
        <f t="shared" si="1"/>
        <v>199.39</v>
      </c>
    </row>
    <row r="53" spans="1:17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614413</v>
      </c>
      <c r="G53" s="334">
        <f>SUM(F53)</f>
        <v>614413</v>
      </c>
      <c r="H53" s="171">
        <v>67.05</v>
      </c>
      <c r="I53" s="155"/>
      <c r="J53" s="156">
        <v>4.9400000000000004</v>
      </c>
      <c r="K53" s="155"/>
      <c r="L53" s="155">
        <v>0.24</v>
      </c>
      <c r="M53" s="172"/>
      <c r="N53" s="342">
        <v>5</v>
      </c>
      <c r="O53" s="156">
        <v>18</v>
      </c>
      <c r="P53" s="148">
        <v>104.37</v>
      </c>
      <c r="Q53" s="202">
        <f t="shared" si="1"/>
        <v>199.6</v>
      </c>
    </row>
    <row r="54" spans="1:17" ht="8.25" customHeight="1" thickBot="1" x14ac:dyDescent="0.3">
      <c r="A54" s="241" t="s">
        <v>10</v>
      </c>
      <c r="B54" s="242">
        <v>5</v>
      </c>
      <c r="C54" s="242">
        <v>5</v>
      </c>
      <c r="D54" s="242"/>
      <c r="E54" s="248" t="s">
        <v>157</v>
      </c>
      <c r="F54" s="328">
        <v>579238</v>
      </c>
      <c r="G54" s="332">
        <f>SUM(F54)</f>
        <v>579238</v>
      </c>
      <c r="H54" s="168">
        <v>67.05</v>
      </c>
      <c r="I54" s="150"/>
      <c r="J54" s="150">
        <v>4.9400000000000004</v>
      </c>
      <c r="K54" s="149"/>
      <c r="L54" s="150">
        <v>0.24</v>
      </c>
      <c r="M54" s="170"/>
      <c r="N54" s="339">
        <v>5</v>
      </c>
      <c r="O54" s="150">
        <v>14.67</v>
      </c>
      <c r="P54" s="153">
        <v>104.37</v>
      </c>
      <c r="Q54" s="201">
        <f t="shared" si="1"/>
        <v>196.26999999999998</v>
      </c>
    </row>
    <row r="55" spans="1:17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31487</v>
      </c>
      <c r="G55" s="332"/>
      <c r="H55" s="168">
        <v>67.05</v>
      </c>
      <c r="I55" s="149"/>
      <c r="J55" s="150">
        <v>4.9400000000000004</v>
      </c>
      <c r="K55" s="149"/>
      <c r="L55" s="149">
        <v>0.24</v>
      </c>
      <c r="M55" s="170"/>
      <c r="N55" s="339">
        <v>5</v>
      </c>
      <c r="O55" s="150">
        <v>11.22</v>
      </c>
      <c r="P55" s="153">
        <v>104.37</v>
      </c>
      <c r="Q55" s="201">
        <f t="shared" si="1"/>
        <v>192.82</v>
      </c>
    </row>
    <row r="56" spans="1:17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144332</v>
      </c>
      <c r="G56" s="332"/>
      <c r="H56" s="168">
        <v>67.05</v>
      </c>
      <c r="I56" s="149"/>
      <c r="J56" s="150">
        <v>4.9400000000000004</v>
      </c>
      <c r="K56" s="149"/>
      <c r="L56" s="149">
        <v>0.24</v>
      </c>
      <c r="M56" s="170"/>
      <c r="N56" s="339">
        <v>5</v>
      </c>
      <c r="O56" s="150">
        <v>11.22</v>
      </c>
      <c r="P56" s="153">
        <v>104.37</v>
      </c>
      <c r="Q56" s="201">
        <f t="shared" si="1"/>
        <v>192.82</v>
      </c>
    </row>
    <row r="57" spans="1:17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335223</v>
      </c>
      <c r="G57" s="332"/>
      <c r="H57" s="345">
        <v>54.71</v>
      </c>
      <c r="I57" s="149"/>
      <c r="J57" s="150">
        <v>2.98</v>
      </c>
      <c r="K57" s="149"/>
      <c r="L57" s="149">
        <v>0.21</v>
      </c>
      <c r="M57" s="170"/>
      <c r="N57" s="339">
        <v>5</v>
      </c>
      <c r="O57" s="150">
        <v>11.22</v>
      </c>
      <c r="P57" s="153">
        <v>104.37</v>
      </c>
      <c r="Q57" s="201">
        <f t="shared" si="1"/>
        <v>178.49</v>
      </c>
    </row>
    <row r="58" spans="1:17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201982</v>
      </c>
      <c r="G58" s="332">
        <f>SUM(F55:F58)</f>
        <v>713024</v>
      </c>
      <c r="H58" s="345">
        <v>54.71</v>
      </c>
      <c r="I58" s="149"/>
      <c r="J58" s="150">
        <v>2.98</v>
      </c>
      <c r="K58" s="149"/>
      <c r="L58" s="149">
        <v>0.21</v>
      </c>
      <c r="M58" s="170"/>
      <c r="N58" s="339">
        <v>5</v>
      </c>
      <c r="O58" s="150">
        <v>11.22</v>
      </c>
      <c r="P58" s="153">
        <v>104.37</v>
      </c>
      <c r="Q58" s="201">
        <f t="shared" si="1"/>
        <v>178.49</v>
      </c>
    </row>
    <row r="59" spans="1:17" ht="8.25" customHeight="1" x14ac:dyDescent="0.25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121554</v>
      </c>
      <c r="G59" s="334"/>
      <c r="H59" s="171">
        <v>67.05</v>
      </c>
      <c r="I59" s="155"/>
      <c r="J59" s="156">
        <v>4.9400000000000004</v>
      </c>
      <c r="K59" s="155"/>
      <c r="L59" s="155">
        <v>0.24</v>
      </c>
      <c r="M59" s="172"/>
      <c r="N59" s="342">
        <v>5</v>
      </c>
      <c r="O59" s="156">
        <v>17.93</v>
      </c>
      <c r="P59" s="148">
        <v>104.37</v>
      </c>
      <c r="Q59" s="202">
        <f t="shared" si="1"/>
        <v>199.53</v>
      </c>
    </row>
    <row r="60" spans="1:17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39217</v>
      </c>
      <c r="G60" s="332"/>
      <c r="H60" s="345">
        <v>54.71</v>
      </c>
      <c r="I60" s="149"/>
      <c r="J60" s="150">
        <v>2.98</v>
      </c>
      <c r="K60" s="149"/>
      <c r="L60" s="149">
        <v>0.21</v>
      </c>
      <c r="M60" s="170"/>
      <c r="N60" s="339">
        <v>5</v>
      </c>
      <c r="O60" s="150">
        <v>17.93</v>
      </c>
      <c r="P60" s="153">
        <v>104.37</v>
      </c>
      <c r="Q60" s="201">
        <f t="shared" si="1"/>
        <v>185.2</v>
      </c>
    </row>
    <row r="61" spans="1:17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703651</v>
      </c>
      <c r="G61" s="332">
        <f>SUM(F59:F61)</f>
        <v>864422</v>
      </c>
      <c r="H61" s="345">
        <v>54.71</v>
      </c>
      <c r="I61" s="149"/>
      <c r="J61" s="150">
        <v>2.98</v>
      </c>
      <c r="K61" s="149"/>
      <c r="L61" s="149">
        <v>0.21</v>
      </c>
      <c r="M61" s="170"/>
      <c r="N61" s="339">
        <v>5</v>
      </c>
      <c r="O61" s="150">
        <v>17.93</v>
      </c>
      <c r="P61" s="153">
        <v>104.37</v>
      </c>
      <c r="Q61" s="201">
        <f t="shared" si="1"/>
        <v>185.2</v>
      </c>
    </row>
    <row r="62" spans="1:17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523076</v>
      </c>
      <c r="G62" s="332"/>
      <c r="H62" s="168">
        <v>67.05</v>
      </c>
      <c r="I62" s="149"/>
      <c r="J62" s="150">
        <v>4.9400000000000004</v>
      </c>
      <c r="K62" s="149"/>
      <c r="L62" s="149">
        <v>0.24</v>
      </c>
      <c r="M62" s="170"/>
      <c r="N62" s="339">
        <v>5</v>
      </c>
      <c r="O62" s="149">
        <v>19.989999999999998</v>
      </c>
      <c r="P62" s="153">
        <v>104.37</v>
      </c>
      <c r="Q62" s="201">
        <f t="shared" si="1"/>
        <v>201.58999999999997</v>
      </c>
    </row>
    <row r="63" spans="1:17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227383</v>
      </c>
      <c r="G63" s="332">
        <f>SUM(F62:F63)</f>
        <v>750459</v>
      </c>
      <c r="H63" s="168">
        <v>67.05</v>
      </c>
      <c r="I63" s="149"/>
      <c r="J63" s="150">
        <v>4.9400000000000004</v>
      </c>
      <c r="K63" s="149"/>
      <c r="L63" s="149">
        <v>0.24</v>
      </c>
      <c r="M63" s="170"/>
      <c r="N63" s="339">
        <v>5</v>
      </c>
      <c r="O63" s="149">
        <v>19.989999999999998</v>
      </c>
      <c r="P63" s="153">
        <v>104.37</v>
      </c>
      <c r="Q63" s="201">
        <f t="shared" si="1"/>
        <v>201.58999999999997</v>
      </c>
    </row>
    <row r="64" spans="1:17" ht="8.25" customHeight="1" x14ac:dyDescent="0.25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448386</v>
      </c>
      <c r="G64" s="334"/>
      <c r="H64" s="171">
        <v>58.16</v>
      </c>
      <c r="I64" s="156"/>
      <c r="J64" s="156">
        <v>1.5</v>
      </c>
      <c r="K64" s="155">
        <v>1</v>
      </c>
      <c r="L64" s="156"/>
      <c r="M64" s="172">
        <v>1.7</v>
      </c>
      <c r="N64" s="343">
        <v>5</v>
      </c>
      <c r="O64" s="156">
        <v>10.89</v>
      </c>
      <c r="P64" s="157">
        <v>106.56</v>
      </c>
      <c r="Q64" s="202">
        <f t="shared" si="1"/>
        <v>184.81</v>
      </c>
    </row>
    <row r="65" spans="1:17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120924</v>
      </c>
      <c r="G65" s="332">
        <f>SUM(F64:F65)</f>
        <v>569310</v>
      </c>
      <c r="H65" s="168">
        <v>58.16</v>
      </c>
      <c r="I65" s="150"/>
      <c r="J65" s="150">
        <v>1.5</v>
      </c>
      <c r="K65" s="149">
        <v>1</v>
      </c>
      <c r="L65" s="150"/>
      <c r="M65" s="170">
        <v>1.7</v>
      </c>
      <c r="N65" s="339">
        <v>3.12</v>
      </c>
      <c r="O65" s="150">
        <v>10.89</v>
      </c>
      <c r="P65" s="154">
        <v>106.56</v>
      </c>
      <c r="Q65" s="201">
        <f t="shared" si="1"/>
        <v>182.93</v>
      </c>
    </row>
    <row r="66" spans="1:17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534013</v>
      </c>
      <c r="G66" s="332"/>
      <c r="H66" s="168">
        <v>58.16</v>
      </c>
      <c r="I66" s="150"/>
      <c r="J66" s="150">
        <v>1.5</v>
      </c>
      <c r="K66" s="149">
        <v>1</v>
      </c>
      <c r="L66" s="150"/>
      <c r="M66" s="170">
        <v>1.7</v>
      </c>
      <c r="N66" s="344">
        <v>5</v>
      </c>
      <c r="O66" s="150">
        <v>20.58</v>
      </c>
      <c r="P66" s="154">
        <v>106.56</v>
      </c>
      <c r="Q66" s="201">
        <f t="shared" si="1"/>
        <v>194.5</v>
      </c>
    </row>
    <row r="67" spans="1:17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119781</v>
      </c>
      <c r="G67" s="334">
        <f>SUM(F66:F67)</f>
        <v>653794</v>
      </c>
      <c r="H67" s="168">
        <v>58.16</v>
      </c>
      <c r="I67" s="150"/>
      <c r="J67" s="150">
        <v>1.5</v>
      </c>
      <c r="K67" s="149">
        <v>1</v>
      </c>
      <c r="L67" s="150"/>
      <c r="M67" s="170">
        <v>1.7</v>
      </c>
      <c r="N67" s="342">
        <v>5</v>
      </c>
      <c r="O67" s="156">
        <v>20.58</v>
      </c>
      <c r="P67" s="157">
        <v>106.56</v>
      </c>
      <c r="Q67" s="202">
        <f t="shared" si="1"/>
        <v>194.5</v>
      </c>
    </row>
    <row r="68" spans="1:17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710585</v>
      </c>
      <c r="G68" s="332">
        <f>SUM(F68)</f>
        <v>710585</v>
      </c>
      <c r="H68" s="168">
        <v>58.16</v>
      </c>
      <c r="I68" s="150"/>
      <c r="J68" s="150">
        <v>1.5</v>
      </c>
      <c r="K68" s="149">
        <v>1</v>
      </c>
      <c r="L68" s="150"/>
      <c r="M68" s="170">
        <v>1.7</v>
      </c>
      <c r="N68" s="344">
        <v>5</v>
      </c>
      <c r="O68" s="153">
        <v>19.7</v>
      </c>
      <c r="P68" s="154">
        <v>106.56</v>
      </c>
      <c r="Q68" s="196">
        <f t="shared" si="1"/>
        <v>193.62</v>
      </c>
    </row>
    <row r="69" spans="1:17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737697</v>
      </c>
      <c r="G69" s="335">
        <f>SUM(F69)</f>
        <v>737697</v>
      </c>
      <c r="H69" s="168">
        <v>58.16</v>
      </c>
      <c r="I69" s="150"/>
      <c r="J69" s="150">
        <v>1.5</v>
      </c>
      <c r="K69" s="149">
        <v>1</v>
      </c>
      <c r="L69" s="150"/>
      <c r="M69" s="170">
        <v>1.7</v>
      </c>
      <c r="N69" s="339">
        <v>3.12</v>
      </c>
      <c r="O69" s="153">
        <v>8.9499999999999993</v>
      </c>
      <c r="P69" s="157">
        <v>106.56</v>
      </c>
      <c r="Q69" s="196">
        <f t="shared" si="1"/>
        <v>180.99</v>
      </c>
    </row>
    <row r="70" spans="1:17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19580015</v>
      </c>
      <c r="H70" s="49"/>
      <c r="I70" s="49"/>
      <c r="J70" s="49"/>
      <c r="K70" s="49"/>
      <c r="L70" s="49"/>
      <c r="M70" s="133"/>
      <c r="N70" s="136"/>
      <c r="O70" s="377"/>
      <c r="P70" s="136"/>
      <c r="Q70" s="290"/>
    </row>
    <row r="71" spans="1:17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1659452</v>
      </c>
      <c r="G71" s="355"/>
      <c r="H71" s="168">
        <v>58.16</v>
      </c>
      <c r="I71" s="150"/>
      <c r="J71" s="150">
        <v>1.5</v>
      </c>
      <c r="K71" s="149">
        <v>1</v>
      </c>
      <c r="L71" s="150"/>
      <c r="M71" s="170">
        <v>1.7</v>
      </c>
      <c r="N71" s="197">
        <v>43.37</v>
      </c>
      <c r="O71" s="153">
        <v>117.44</v>
      </c>
      <c r="P71" s="154">
        <v>105.86</v>
      </c>
      <c r="Q71" s="196">
        <f t="shared" ref="Q71:Q77" si="2">SUM(H71:P71)</f>
        <v>329.03</v>
      </c>
    </row>
    <row r="72" spans="1:17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79346</v>
      </c>
      <c r="G72" s="284"/>
      <c r="H72" s="168">
        <v>58.16</v>
      </c>
      <c r="I72" s="150"/>
      <c r="J72" s="150">
        <v>1.5</v>
      </c>
      <c r="K72" s="149">
        <v>1</v>
      </c>
      <c r="L72" s="150"/>
      <c r="M72" s="170">
        <v>1.7</v>
      </c>
      <c r="N72" s="204">
        <v>5</v>
      </c>
      <c r="O72" s="153">
        <v>199.15</v>
      </c>
      <c r="P72" s="154">
        <v>106.56</v>
      </c>
      <c r="Q72" s="196">
        <f t="shared" si="2"/>
        <v>373.07</v>
      </c>
    </row>
    <row r="73" spans="1:17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59083</v>
      </c>
      <c r="G73" s="284"/>
      <c r="H73" s="168">
        <v>58.16</v>
      </c>
      <c r="I73" s="150"/>
      <c r="J73" s="150">
        <v>1.5</v>
      </c>
      <c r="K73" s="149">
        <v>1</v>
      </c>
      <c r="L73" s="150"/>
      <c r="M73" s="170">
        <v>1.7</v>
      </c>
      <c r="N73" s="195">
        <v>3.27</v>
      </c>
      <c r="O73" s="153">
        <v>122.88</v>
      </c>
      <c r="P73" s="154">
        <v>106.56</v>
      </c>
      <c r="Q73" s="196">
        <f t="shared" si="2"/>
        <v>295.07</v>
      </c>
    </row>
    <row r="74" spans="1:17" ht="8.25" customHeight="1" x14ac:dyDescent="0.25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77865</v>
      </c>
      <c r="G74" s="284"/>
      <c r="H74" s="171">
        <v>67.05</v>
      </c>
      <c r="I74" s="155"/>
      <c r="J74" s="156">
        <v>4.9400000000000004</v>
      </c>
      <c r="K74" s="155"/>
      <c r="L74" s="155">
        <v>0.24</v>
      </c>
      <c r="M74" s="172"/>
      <c r="N74" s="198">
        <v>40</v>
      </c>
      <c r="O74" s="148">
        <v>104.52</v>
      </c>
      <c r="P74" s="148">
        <v>104.37</v>
      </c>
      <c r="Q74" s="199">
        <f t="shared" si="2"/>
        <v>321.12</v>
      </c>
    </row>
    <row r="75" spans="1:17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9894</v>
      </c>
      <c r="G75" s="284"/>
      <c r="H75" s="168">
        <v>67.05</v>
      </c>
      <c r="I75" s="150">
        <v>37.01</v>
      </c>
      <c r="J75" s="149">
        <v>4.9400000000000004</v>
      </c>
      <c r="K75" s="149"/>
      <c r="L75" s="150">
        <v>0.24</v>
      </c>
      <c r="M75" s="170"/>
      <c r="N75" s="195">
        <v>5</v>
      </c>
      <c r="O75" s="153">
        <v>0</v>
      </c>
      <c r="P75" s="153">
        <v>104.37</v>
      </c>
      <c r="Q75" s="196">
        <f t="shared" si="2"/>
        <v>218.61</v>
      </c>
    </row>
    <row r="76" spans="1:17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9333</v>
      </c>
      <c r="G76" s="284"/>
      <c r="H76" s="168">
        <v>58.16</v>
      </c>
      <c r="I76" s="150"/>
      <c r="J76" s="150">
        <v>1.5</v>
      </c>
      <c r="K76" s="149">
        <v>1</v>
      </c>
      <c r="L76" s="150"/>
      <c r="M76" s="170">
        <v>1.7</v>
      </c>
      <c r="N76" s="204">
        <v>5</v>
      </c>
      <c r="O76" s="153">
        <v>421.7</v>
      </c>
      <c r="P76" s="154">
        <v>106.56</v>
      </c>
      <c r="Q76" s="196">
        <f t="shared" si="2"/>
        <v>595.62</v>
      </c>
    </row>
    <row r="77" spans="1:17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2460</v>
      </c>
      <c r="G77" s="284"/>
      <c r="H77" s="370">
        <v>54.71</v>
      </c>
      <c r="I77" s="175"/>
      <c r="J77" s="174">
        <v>2.98</v>
      </c>
      <c r="K77" s="175"/>
      <c r="L77" s="175">
        <v>0.21</v>
      </c>
      <c r="M77" s="176"/>
      <c r="N77" s="210">
        <v>14.12</v>
      </c>
      <c r="O77" s="158">
        <v>81</v>
      </c>
      <c r="P77" s="158">
        <v>104.37</v>
      </c>
      <c r="Q77" s="209">
        <f t="shared" si="2"/>
        <v>257.39</v>
      </c>
    </row>
    <row r="78" spans="1:17" ht="12" customHeight="1" x14ac:dyDescent="0.25">
      <c r="A78" s="476" t="s">
        <v>181</v>
      </c>
      <c r="B78" s="477"/>
      <c r="C78" s="477"/>
      <c r="D78" s="477"/>
      <c r="E78" s="478"/>
      <c r="F78" s="356"/>
      <c r="G78" s="357">
        <f>SUM(F71:F77)</f>
        <v>1897433</v>
      </c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12.75" customHeight="1" thickBot="1" x14ac:dyDescent="0.3">
      <c r="A79" s="474" t="s">
        <v>180</v>
      </c>
      <c r="B79" s="475"/>
      <c r="C79" s="475"/>
      <c r="D79" s="475"/>
      <c r="E79" s="475"/>
      <c r="F79" s="283" t="s">
        <v>24</v>
      </c>
      <c r="G79" s="291">
        <f>SUM(G70,G78)</f>
        <v>21477448</v>
      </c>
      <c r="H79" s="33"/>
      <c r="I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33"/>
      <c r="K80" s="33"/>
      <c r="L80" s="33"/>
      <c r="M80" s="33"/>
      <c r="N80" s="33"/>
      <c r="O80" s="33"/>
      <c r="P80" s="33"/>
      <c r="Q80" s="143"/>
    </row>
    <row r="81" spans="1:17" ht="8.25" customHeight="1" x14ac:dyDescent="0.25">
      <c r="A81" s="32"/>
      <c r="B81" s="378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33"/>
      <c r="K81" s="33"/>
      <c r="L81" s="33"/>
      <c r="M81" s="33"/>
      <c r="N81" s="39"/>
      <c r="O81" s="33"/>
      <c r="P81" s="33"/>
      <c r="Q81" s="143"/>
    </row>
    <row r="82" spans="1:17" ht="8.25" customHeight="1" x14ac:dyDescent="0.25">
      <c r="A82" s="32"/>
      <c r="B82" s="378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378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378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472" t="s">
        <v>176</v>
      </c>
      <c r="C85" s="47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378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378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378" t="s">
        <v>177</v>
      </c>
      <c r="C88" s="379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32"/>
      <c r="B89" s="378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43"/>
    </row>
    <row r="90" spans="1:17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0"/>
  <sheetViews>
    <sheetView topLeftCell="A61" zoomScale="200" zoomScaleNormal="200" workbookViewId="0">
      <selection activeCell="O78" sqref="O78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.28515625" customWidth="1"/>
    <col min="8" max="8" width="6.140625" customWidth="1"/>
    <col min="9" max="9" width="4" customWidth="1"/>
    <col min="10" max="10" width="6.5703125" customWidth="1"/>
    <col min="11" max="11" width="5.140625" customWidth="1"/>
    <col min="12" max="12" width="6.5703125" customWidth="1"/>
    <col min="13" max="13" width="5.5703125" customWidth="1"/>
    <col min="14" max="14" width="5.42578125" customWidth="1"/>
    <col min="15" max="15" width="4.85546875" customWidth="1"/>
    <col min="16" max="16" width="5.85546875" customWidth="1"/>
    <col min="17" max="17" width="7.85546875" style="145" customWidth="1"/>
  </cols>
  <sheetData>
    <row r="1" spans="1:17" ht="16.5" thickBot="1" x14ac:dyDescent="0.3">
      <c r="A1" s="226"/>
      <c r="B1" s="227"/>
      <c r="C1" s="227"/>
      <c r="D1" s="227"/>
      <c r="E1" s="227"/>
      <c r="F1" s="227"/>
      <c r="G1" s="227"/>
      <c r="H1" s="227"/>
      <c r="I1" s="228" t="s">
        <v>190</v>
      </c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7" t="s">
        <v>94</v>
      </c>
      <c r="J2" s="127" t="s">
        <v>21</v>
      </c>
      <c r="K2" s="127" t="s">
        <v>25</v>
      </c>
      <c r="L2" s="127" t="s">
        <v>26</v>
      </c>
      <c r="M2" s="167" t="s">
        <v>27</v>
      </c>
      <c r="N2" s="165" t="s">
        <v>28</v>
      </c>
      <c r="O2" s="141" t="s">
        <v>163</v>
      </c>
      <c r="P2" s="127" t="s">
        <v>162</v>
      </c>
      <c r="Q2" s="218" t="s">
        <v>31</v>
      </c>
    </row>
    <row r="3" spans="1:17" ht="8.25" customHeight="1" x14ac:dyDescent="0.2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569201</v>
      </c>
      <c r="G3" s="333"/>
      <c r="H3" s="341">
        <v>58.16</v>
      </c>
      <c r="I3" s="177"/>
      <c r="J3" s="177">
        <v>1.5</v>
      </c>
      <c r="K3" s="178">
        <v>1</v>
      </c>
      <c r="L3" s="177"/>
      <c r="M3" s="169">
        <v>1.7</v>
      </c>
      <c r="N3" s="360">
        <v>3.12</v>
      </c>
      <c r="O3" s="151">
        <v>8.98</v>
      </c>
      <c r="P3" s="154">
        <v>106.56</v>
      </c>
      <c r="Q3" s="194">
        <f t="shared" ref="Q3:Q34" si="0">SUM(H3:P3)</f>
        <v>181.02</v>
      </c>
    </row>
    <row r="4" spans="1:17" ht="8.25" customHeight="1" x14ac:dyDescent="0.2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5986</v>
      </c>
      <c r="G4" s="332"/>
      <c r="H4" s="168">
        <v>58.16</v>
      </c>
      <c r="I4" s="150"/>
      <c r="J4" s="150">
        <v>1.5</v>
      </c>
      <c r="K4" s="149">
        <v>1</v>
      </c>
      <c r="L4" s="150"/>
      <c r="M4" s="170">
        <v>1.7</v>
      </c>
      <c r="N4" s="339">
        <v>5</v>
      </c>
      <c r="O4" s="153">
        <v>8.98</v>
      </c>
      <c r="P4" s="154">
        <v>106.56</v>
      </c>
      <c r="Q4" s="196">
        <f t="shared" si="0"/>
        <v>182.9</v>
      </c>
    </row>
    <row r="5" spans="1:17" ht="8.25" customHeight="1" x14ac:dyDescent="0.2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25897</v>
      </c>
      <c r="G5" s="332"/>
      <c r="H5" s="345">
        <v>67.98</v>
      </c>
      <c r="I5" s="149"/>
      <c r="J5" s="150"/>
      <c r="K5" s="149">
        <v>3</v>
      </c>
      <c r="L5" s="149"/>
      <c r="M5" s="170"/>
      <c r="N5" s="339">
        <v>3.12</v>
      </c>
      <c r="O5" s="153">
        <v>8.98</v>
      </c>
      <c r="P5" s="154">
        <v>106.56</v>
      </c>
      <c r="Q5" s="196">
        <f t="shared" si="0"/>
        <v>189.64000000000001</v>
      </c>
    </row>
    <row r="6" spans="1:17" ht="8.25" customHeight="1" thickBot="1" x14ac:dyDescent="0.3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178430</v>
      </c>
      <c r="G6" s="334">
        <f>SUM(F3:F6)</f>
        <v>779514</v>
      </c>
      <c r="H6" s="265">
        <v>67.98</v>
      </c>
      <c r="I6" s="155"/>
      <c r="J6" s="156"/>
      <c r="K6" s="155">
        <v>3</v>
      </c>
      <c r="L6" s="155"/>
      <c r="M6" s="172"/>
      <c r="N6" s="342">
        <v>5</v>
      </c>
      <c r="O6" s="148">
        <v>8.98</v>
      </c>
      <c r="P6" s="157">
        <v>106.56</v>
      </c>
      <c r="Q6" s="199">
        <f t="shared" si="0"/>
        <v>191.52</v>
      </c>
    </row>
    <row r="7" spans="1:17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617224</v>
      </c>
      <c r="G7" s="332">
        <f>SUM(F7)</f>
        <v>617224</v>
      </c>
      <c r="H7" s="168">
        <v>58.16</v>
      </c>
      <c r="I7" s="150"/>
      <c r="J7" s="150">
        <v>1.5</v>
      </c>
      <c r="K7" s="149">
        <v>1</v>
      </c>
      <c r="L7" s="150"/>
      <c r="M7" s="170">
        <v>1.7</v>
      </c>
      <c r="N7" s="361">
        <v>3.12</v>
      </c>
      <c r="O7" s="150">
        <v>12.96</v>
      </c>
      <c r="P7" s="154">
        <v>106.56</v>
      </c>
      <c r="Q7" s="201">
        <f t="shared" si="0"/>
        <v>185</v>
      </c>
    </row>
    <row r="8" spans="1:17" ht="8.25" customHeight="1" thickBot="1" x14ac:dyDescent="0.3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699385</v>
      </c>
      <c r="G8" s="332">
        <f>SUM(F8)</f>
        <v>699385</v>
      </c>
      <c r="H8" s="168">
        <v>58.16</v>
      </c>
      <c r="I8" s="150"/>
      <c r="J8" s="150">
        <v>1.5</v>
      </c>
      <c r="K8" s="149">
        <v>1</v>
      </c>
      <c r="L8" s="150"/>
      <c r="M8" s="170">
        <v>1.7</v>
      </c>
      <c r="N8" s="339">
        <v>3.12</v>
      </c>
      <c r="O8" s="150">
        <v>10.72</v>
      </c>
      <c r="P8" s="154">
        <v>106.56</v>
      </c>
      <c r="Q8" s="201">
        <f t="shared" si="0"/>
        <v>182.76</v>
      </c>
    </row>
    <row r="9" spans="1:17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699193</v>
      </c>
      <c r="G9" s="332">
        <f>SUM(F9)</f>
        <v>699193</v>
      </c>
      <c r="H9" s="168">
        <v>58.16</v>
      </c>
      <c r="I9" s="150"/>
      <c r="J9" s="150">
        <v>1.5</v>
      </c>
      <c r="K9" s="149">
        <v>1</v>
      </c>
      <c r="L9" s="150"/>
      <c r="M9" s="170">
        <v>1.7</v>
      </c>
      <c r="N9" s="339">
        <v>3.12</v>
      </c>
      <c r="O9" s="153">
        <v>14.3</v>
      </c>
      <c r="P9" s="154">
        <v>106.56</v>
      </c>
      <c r="Q9" s="201">
        <f t="shared" si="0"/>
        <v>186.34</v>
      </c>
    </row>
    <row r="10" spans="1:17" ht="8.25" customHeight="1" x14ac:dyDescent="0.2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284535</v>
      </c>
      <c r="G10" s="334"/>
      <c r="H10" s="171">
        <v>67.05</v>
      </c>
      <c r="I10" s="156">
        <v>37.01</v>
      </c>
      <c r="J10" s="155">
        <v>4.9400000000000004</v>
      </c>
      <c r="K10" s="155"/>
      <c r="L10" s="156">
        <v>0.24</v>
      </c>
      <c r="M10" s="172"/>
      <c r="N10" s="342">
        <v>5</v>
      </c>
      <c r="O10" s="156">
        <v>18</v>
      </c>
      <c r="P10" s="148">
        <v>104.37</v>
      </c>
      <c r="Q10" s="202">
        <f t="shared" si="0"/>
        <v>236.61</v>
      </c>
    </row>
    <row r="11" spans="1:17" ht="8.25" customHeight="1" thickBot="1" x14ac:dyDescent="0.3">
      <c r="A11" s="241" t="s">
        <v>33</v>
      </c>
      <c r="B11" s="242">
        <v>5</v>
      </c>
      <c r="C11" s="242">
        <v>5</v>
      </c>
      <c r="D11" s="242"/>
      <c r="E11" s="248" t="s">
        <v>157</v>
      </c>
      <c r="F11" s="97">
        <v>381107</v>
      </c>
      <c r="G11" s="332">
        <f>SUM(F10:F11)</f>
        <v>665642</v>
      </c>
      <c r="H11" s="168">
        <v>67.05</v>
      </c>
      <c r="I11" s="149"/>
      <c r="J11" s="150">
        <v>4.9400000000000004</v>
      </c>
      <c r="K11" s="149"/>
      <c r="L11" s="150">
        <v>0.24</v>
      </c>
      <c r="M11" s="170"/>
      <c r="N11" s="339">
        <v>5</v>
      </c>
      <c r="O11" s="150">
        <v>18</v>
      </c>
      <c r="P11" s="153">
        <v>104.37</v>
      </c>
      <c r="Q11" s="201">
        <f t="shared" si="0"/>
        <v>199.6</v>
      </c>
    </row>
    <row r="12" spans="1:17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335883</v>
      </c>
      <c r="G12" s="332"/>
      <c r="H12" s="168">
        <v>67.05</v>
      </c>
      <c r="I12" s="150">
        <v>37.01</v>
      </c>
      <c r="J12" s="149">
        <v>4.9400000000000004</v>
      </c>
      <c r="K12" s="149"/>
      <c r="L12" s="150">
        <v>0.24</v>
      </c>
      <c r="M12" s="170"/>
      <c r="N12" s="339">
        <v>5</v>
      </c>
      <c r="O12" s="149">
        <v>12.78</v>
      </c>
      <c r="P12" s="153">
        <v>104.37</v>
      </c>
      <c r="Q12" s="201">
        <f t="shared" si="0"/>
        <v>231.39</v>
      </c>
    </row>
    <row r="13" spans="1:17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26">
        <v>489940</v>
      </c>
      <c r="G13" s="332">
        <f>SUM(F12:F13)</f>
        <v>825823</v>
      </c>
      <c r="H13" s="168">
        <v>67.05</v>
      </c>
      <c r="I13" s="150">
        <v>37.01</v>
      </c>
      <c r="J13" s="149">
        <v>4.9400000000000004</v>
      </c>
      <c r="K13" s="149"/>
      <c r="L13" s="150">
        <v>0.24</v>
      </c>
      <c r="M13" s="170"/>
      <c r="N13" s="339">
        <v>6</v>
      </c>
      <c r="O13" s="149">
        <v>12.78</v>
      </c>
      <c r="P13" s="153">
        <v>112.37</v>
      </c>
      <c r="Q13" s="201">
        <f t="shared" si="0"/>
        <v>240.39</v>
      </c>
    </row>
    <row r="14" spans="1:17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1033793</v>
      </c>
      <c r="G14" s="334">
        <f>SUM(F14)</f>
        <v>1033793</v>
      </c>
      <c r="H14" s="171">
        <v>58.16</v>
      </c>
      <c r="I14" s="156"/>
      <c r="J14" s="156">
        <v>1.5</v>
      </c>
      <c r="K14" s="155">
        <v>1</v>
      </c>
      <c r="L14" s="156"/>
      <c r="M14" s="172">
        <v>1.7</v>
      </c>
      <c r="N14" s="343">
        <v>5</v>
      </c>
      <c r="O14" s="156">
        <v>17.41</v>
      </c>
      <c r="P14" s="157">
        <v>106.56</v>
      </c>
      <c r="Q14" s="202">
        <f t="shared" si="0"/>
        <v>191.32999999999998</v>
      </c>
    </row>
    <row r="15" spans="1:17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8045</v>
      </c>
      <c r="G15" s="332"/>
      <c r="H15" s="168">
        <v>58.16</v>
      </c>
      <c r="I15" s="150"/>
      <c r="J15" s="150">
        <v>1.5</v>
      </c>
      <c r="K15" s="149">
        <v>1</v>
      </c>
      <c r="L15" s="150"/>
      <c r="M15" s="170">
        <v>1.7</v>
      </c>
      <c r="N15" s="344">
        <v>5</v>
      </c>
      <c r="O15" s="150">
        <v>18</v>
      </c>
      <c r="P15" s="154">
        <v>106.56</v>
      </c>
      <c r="Q15" s="201">
        <f t="shared" si="0"/>
        <v>191.92000000000002</v>
      </c>
    </row>
    <row r="16" spans="1:17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272546</v>
      </c>
      <c r="G16" s="332"/>
      <c r="H16" s="168">
        <v>58.16</v>
      </c>
      <c r="I16" s="150"/>
      <c r="J16" s="150">
        <v>1.5</v>
      </c>
      <c r="K16" s="149">
        <v>1</v>
      </c>
      <c r="L16" s="150"/>
      <c r="M16" s="170">
        <v>1.7</v>
      </c>
      <c r="N16" s="339">
        <v>3.12</v>
      </c>
      <c r="O16" s="150">
        <v>18</v>
      </c>
      <c r="P16" s="154">
        <v>106.56</v>
      </c>
      <c r="Q16" s="201">
        <f t="shared" si="0"/>
        <v>190.04000000000002</v>
      </c>
    </row>
    <row r="17" spans="1:17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178655</v>
      </c>
      <c r="G17" s="332">
        <f>SUM(F15:F17)</f>
        <v>459246</v>
      </c>
      <c r="H17" s="168">
        <v>58.16</v>
      </c>
      <c r="I17" s="150"/>
      <c r="J17" s="150">
        <v>1.5</v>
      </c>
      <c r="K17" s="149">
        <v>1</v>
      </c>
      <c r="L17" s="150"/>
      <c r="M17" s="170">
        <v>1.7</v>
      </c>
      <c r="N17" s="339">
        <v>3.27</v>
      </c>
      <c r="O17" s="150">
        <v>18</v>
      </c>
      <c r="P17" s="154">
        <v>106.56</v>
      </c>
      <c r="Q17" s="201">
        <f t="shared" si="0"/>
        <v>190.19</v>
      </c>
    </row>
    <row r="18" spans="1:17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189370</v>
      </c>
      <c r="G18" s="334"/>
      <c r="H18" s="171">
        <v>58.16</v>
      </c>
      <c r="I18" s="156"/>
      <c r="J18" s="156">
        <v>1.5</v>
      </c>
      <c r="K18" s="155">
        <v>1</v>
      </c>
      <c r="L18" s="156"/>
      <c r="M18" s="172">
        <v>1.7</v>
      </c>
      <c r="N18" s="343">
        <v>5</v>
      </c>
      <c r="O18" s="156">
        <v>15.69</v>
      </c>
      <c r="P18" s="157">
        <v>106.56</v>
      </c>
      <c r="Q18" s="202">
        <f t="shared" si="0"/>
        <v>189.61</v>
      </c>
    </row>
    <row r="19" spans="1:17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575603</v>
      </c>
      <c r="G19" s="332">
        <f>SUM(F18:F19)</f>
        <v>764973</v>
      </c>
      <c r="H19" s="168">
        <v>58.16</v>
      </c>
      <c r="I19" s="150"/>
      <c r="J19" s="150">
        <v>1.5</v>
      </c>
      <c r="K19" s="149">
        <v>1</v>
      </c>
      <c r="L19" s="150"/>
      <c r="M19" s="170">
        <v>1.7</v>
      </c>
      <c r="N19" s="339">
        <v>3.12</v>
      </c>
      <c r="O19" s="150">
        <v>15.69</v>
      </c>
      <c r="P19" s="154">
        <v>106.56</v>
      </c>
      <c r="Q19" s="201">
        <f t="shared" si="0"/>
        <v>187.73000000000002</v>
      </c>
    </row>
    <row r="20" spans="1:17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594326</v>
      </c>
      <c r="G20" s="332"/>
      <c r="H20" s="168">
        <v>60.92</v>
      </c>
      <c r="I20" s="149">
        <v>8.5299999999999994</v>
      </c>
      <c r="J20" s="150">
        <v>8.5299999999999994</v>
      </c>
      <c r="K20" s="150">
        <v>2.56</v>
      </c>
      <c r="L20" s="149"/>
      <c r="M20" s="170"/>
      <c r="N20" s="339">
        <v>4.46</v>
      </c>
      <c r="O20" s="149">
        <v>22.36</v>
      </c>
      <c r="P20" s="154">
        <v>106.56</v>
      </c>
      <c r="Q20" s="201">
        <f t="shared" si="0"/>
        <v>213.92000000000002</v>
      </c>
    </row>
    <row r="21" spans="1:17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121174</v>
      </c>
      <c r="G21" s="332">
        <f>SUM(F20:F21)</f>
        <v>715500</v>
      </c>
      <c r="H21" s="168">
        <v>58.16</v>
      </c>
      <c r="I21" s="150"/>
      <c r="J21" s="150">
        <v>1.5</v>
      </c>
      <c r="K21" s="149">
        <v>1</v>
      </c>
      <c r="L21" s="150"/>
      <c r="M21" s="170">
        <v>1.7</v>
      </c>
      <c r="N21" s="339">
        <v>3.12</v>
      </c>
      <c r="O21" s="149">
        <v>22.36</v>
      </c>
      <c r="P21" s="154">
        <v>106.56</v>
      </c>
      <c r="Q21" s="201">
        <f t="shared" si="0"/>
        <v>194.4</v>
      </c>
    </row>
    <row r="22" spans="1:17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644120</v>
      </c>
      <c r="G22" s="334"/>
      <c r="H22" s="171">
        <v>58.16</v>
      </c>
      <c r="I22" s="156"/>
      <c r="J22" s="156">
        <v>1.5</v>
      </c>
      <c r="K22" s="155">
        <v>1</v>
      </c>
      <c r="L22" s="156"/>
      <c r="M22" s="172">
        <v>1.7</v>
      </c>
      <c r="N22" s="342">
        <v>3.12</v>
      </c>
      <c r="O22" s="156">
        <v>11</v>
      </c>
      <c r="P22" s="157">
        <v>106.56</v>
      </c>
      <c r="Q22" s="202">
        <f t="shared" si="0"/>
        <v>183.04000000000002</v>
      </c>
    </row>
    <row r="23" spans="1:17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118414</v>
      </c>
      <c r="G23" s="332">
        <f>SUM(F22:F23)</f>
        <v>762534</v>
      </c>
      <c r="H23" s="345">
        <v>67.98</v>
      </c>
      <c r="I23" s="149"/>
      <c r="J23" s="150"/>
      <c r="K23" s="149">
        <v>3</v>
      </c>
      <c r="L23" s="149"/>
      <c r="M23" s="170"/>
      <c r="N23" s="339">
        <v>5</v>
      </c>
      <c r="O23" s="150">
        <v>11</v>
      </c>
      <c r="P23" s="154">
        <v>106.56</v>
      </c>
      <c r="Q23" s="201">
        <f t="shared" si="0"/>
        <v>193.54000000000002</v>
      </c>
    </row>
    <row r="24" spans="1:17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118846</v>
      </c>
      <c r="G24" s="332"/>
      <c r="H24" s="168">
        <v>58.16</v>
      </c>
      <c r="I24" s="150"/>
      <c r="J24" s="150">
        <v>1.5</v>
      </c>
      <c r="K24" s="149">
        <v>1</v>
      </c>
      <c r="L24" s="150"/>
      <c r="M24" s="170">
        <v>1.7</v>
      </c>
      <c r="N24" s="339">
        <v>3.12</v>
      </c>
      <c r="O24" s="150">
        <v>9.14</v>
      </c>
      <c r="P24" s="154">
        <v>106.56</v>
      </c>
      <c r="Q24" s="201">
        <f t="shared" si="0"/>
        <v>181.18</v>
      </c>
    </row>
    <row r="25" spans="1:17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537467</v>
      </c>
      <c r="G25" s="332">
        <f>SUM(F24:F25)</f>
        <v>656313</v>
      </c>
      <c r="H25" s="168">
        <v>58.16</v>
      </c>
      <c r="I25" s="150"/>
      <c r="J25" s="150">
        <v>1.5</v>
      </c>
      <c r="K25" s="149">
        <v>1</v>
      </c>
      <c r="L25" s="150"/>
      <c r="M25" s="170">
        <v>1.7</v>
      </c>
      <c r="N25" s="339">
        <v>3.27</v>
      </c>
      <c r="O25" s="150">
        <v>9.14</v>
      </c>
      <c r="P25" s="154">
        <v>106.56</v>
      </c>
      <c r="Q25" s="201">
        <f t="shared" si="0"/>
        <v>181.32999999999998</v>
      </c>
    </row>
    <row r="26" spans="1:17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137698</v>
      </c>
      <c r="G26" s="334"/>
      <c r="H26" s="171">
        <v>58.16</v>
      </c>
      <c r="I26" s="156"/>
      <c r="J26" s="156">
        <v>1.5</v>
      </c>
      <c r="K26" s="155">
        <v>1</v>
      </c>
      <c r="L26" s="156"/>
      <c r="M26" s="172">
        <v>1.7</v>
      </c>
      <c r="N26" s="343">
        <v>5</v>
      </c>
      <c r="O26" s="156">
        <v>18</v>
      </c>
      <c r="P26" s="157">
        <v>106.56</v>
      </c>
      <c r="Q26" s="202">
        <f t="shared" si="0"/>
        <v>191.92000000000002</v>
      </c>
    </row>
    <row r="27" spans="1:17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410202</v>
      </c>
      <c r="G27" s="332"/>
      <c r="H27" s="168">
        <v>58.16</v>
      </c>
      <c r="I27" s="150"/>
      <c r="J27" s="150">
        <v>1.5</v>
      </c>
      <c r="K27" s="149">
        <v>1</v>
      </c>
      <c r="L27" s="150"/>
      <c r="M27" s="170">
        <v>1.7</v>
      </c>
      <c r="N27" s="339">
        <v>3.27</v>
      </c>
      <c r="O27" s="150">
        <v>18</v>
      </c>
      <c r="P27" s="154">
        <v>106.56</v>
      </c>
      <c r="Q27" s="201">
        <f t="shared" si="0"/>
        <v>190.19</v>
      </c>
    </row>
    <row r="28" spans="1:17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31250</v>
      </c>
      <c r="G28" s="332">
        <f>SUM(F26:F28)</f>
        <v>579150</v>
      </c>
      <c r="H28" s="168">
        <v>58.16</v>
      </c>
      <c r="I28" s="150"/>
      <c r="J28" s="150">
        <v>1.5</v>
      </c>
      <c r="K28" s="149">
        <v>1</v>
      </c>
      <c r="L28" s="150"/>
      <c r="M28" s="170">
        <v>1.7</v>
      </c>
      <c r="N28" s="339">
        <v>5</v>
      </c>
      <c r="O28" s="150">
        <v>18</v>
      </c>
      <c r="P28" s="154">
        <v>106.56</v>
      </c>
      <c r="Q28" s="201">
        <f t="shared" si="0"/>
        <v>191.92000000000002</v>
      </c>
    </row>
    <row r="29" spans="1:17" ht="8.25" customHeight="1" x14ac:dyDescent="0.25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23">
        <v>652104</v>
      </c>
      <c r="G29" s="332"/>
      <c r="H29" s="168">
        <v>58.16</v>
      </c>
      <c r="I29" s="150"/>
      <c r="J29" s="150">
        <v>1.5</v>
      </c>
      <c r="K29" s="149">
        <v>1</v>
      </c>
      <c r="L29" s="150"/>
      <c r="M29" s="170">
        <v>1.7</v>
      </c>
      <c r="N29" s="339">
        <v>3.27</v>
      </c>
      <c r="O29" s="150">
        <v>21.45</v>
      </c>
      <c r="P29" s="154">
        <v>106.56</v>
      </c>
      <c r="Q29" s="201">
        <f t="shared" si="0"/>
        <v>193.64</v>
      </c>
    </row>
    <row r="30" spans="1:17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26">
        <v>47044</v>
      </c>
      <c r="G30" s="332">
        <f>SUM(F29:F30)</f>
        <v>699148</v>
      </c>
      <c r="H30" s="345">
        <v>54.71</v>
      </c>
      <c r="I30" s="149"/>
      <c r="J30" s="150">
        <v>2.98</v>
      </c>
      <c r="K30" s="149"/>
      <c r="L30" s="149">
        <v>0.21</v>
      </c>
      <c r="M30" s="170"/>
      <c r="N30" s="339">
        <v>3.27</v>
      </c>
      <c r="O30" s="150">
        <v>21.45</v>
      </c>
      <c r="P30" s="154">
        <v>106.56</v>
      </c>
      <c r="Q30" s="201">
        <f t="shared" si="0"/>
        <v>189.18</v>
      </c>
    </row>
    <row r="31" spans="1:17" ht="8.25" customHeight="1" x14ac:dyDescent="0.25">
      <c r="A31" s="266" t="s">
        <v>43</v>
      </c>
      <c r="B31" s="267">
        <v>10</v>
      </c>
      <c r="C31" s="267">
        <v>3</v>
      </c>
      <c r="D31" s="267">
        <v>1</v>
      </c>
      <c r="E31" s="274" t="s">
        <v>157</v>
      </c>
      <c r="F31" s="322">
        <v>222518</v>
      </c>
      <c r="G31" s="332"/>
      <c r="H31" s="168">
        <v>58.16</v>
      </c>
      <c r="I31" s="150"/>
      <c r="J31" s="150">
        <v>1.5</v>
      </c>
      <c r="K31" s="149">
        <v>1</v>
      </c>
      <c r="L31" s="150"/>
      <c r="M31" s="170">
        <v>1.7</v>
      </c>
      <c r="N31" s="339">
        <v>3.27</v>
      </c>
      <c r="O31" s="150">
        <v>6.54</v>
      </c>
      <c r="P31" s="153">
        <v>105.63</v>
      </c>
      <c r="Q31" s="201">
        <f t="shared" si="0"/>
        <v>177.8</v>
      </c>
    </row>
    <row r="32" spans="1:17" ht="8.25" customHeight="1" x14ac:dyDescent="0.25">
      <c r="A32" s="270" t="s">
        <v>43</v>
      </c>
      <c r="B32" s="271">
        <v>10</v>
      </c>
      <c r="C32" s="271">
        <v>5</v>
      </c>
      <c r="D32" s="271">
        <v>1</v>
      </c>
      <c r="E32" s="275" t="s">
        <v>157</v>
      </c>
      <c r="F32" s="269">
        <v>54555</v>
      </c>
      <c r="G32" s="334"/>
      <c r="H32" s="171">
        <v>58.16</v>
      </c>
      <c r="I32" s="156"/>
      <c r="J32" s="156">
        <v>1.5</v>
      </c>
      <c r="K32" s="155">
        <v>1</v>
      </c>
      <c r="L32" s="156"/>
      <c r="M32" s="172">
        <v>1.7</v>
      </c>
      <c r="N32" s="342">
        <v>5</v>
      </c>
      <c r="O32" s="156">
        <v>6.54</v>
      </c>
      <c r="P32" s="148">
        <v>105.63</v>
      </c>
      <c r="Q32" s="202">
        <f t="shared" si="0"/>
        <v>179.53</v>
      </c>
    </row>
    <row r="33" spans="1:17" ht="8.25" customHeight="1" x14ac:dyDescent="0.25">
      <c r="A33" s="266" t="s">
        <v>43</v>
      </c>
      <c r="B33" s="267">
        <v>19</v>
      </c>
      <c r="C33" s="267">
        <v>3</v>
      </c>
      <c r="D33" s="267">
        <v>1</v>
      </c>
      <c r="E33" s="274" t="s">
        <v>157</v>
      </c>
      <c r="F33" s="269">
        <v>45284</v>
      </c>
      <c r="G33" s="332"/>
      <c r="H33" s="345">
        <v>54.71</v>
      </c>
      <c r="I33" s="149"/>
      <c r="J33" s="150">
        <v>2.98</v>
      </c>
      <c r="K33" s="149"/>
      <c r="L33" s="149">
        <v>0.21</v>
      </c>
      <c r="M33" s="170"/>
      <c r="N33" s="339">
        <v>3.27</v>
      </c>
      <c r="O33" s="150">
        <v>6.54</v>
      </c>
      <c r="P33" s="153">
        <v>105.63</v>
      </c>
      <c r="Q33" s="201">
        <f t="shared" si="0"/>
        <v>173.34</v>
      </c>
    </row>
    <row r="34" spans="1:17" ht="8.25" customHeight="1" x14ac:dyDescent="0.25">
      <c r="A34" s="266" t="s">
        <v>43</v>
      </c>
      <c r="B34" s="267">
        <v>19</v>
      </c>
      <c r="C34" s="267">
        <v>4</v>
      </c>
      <c r="D34" s="267"/>
      <c r="E34" s="274" t="s">
        <v>157</v>
      </c>
      <c r="F34" s="269">
        <v>5074</v>
      </c>
      <c r="G34" s="332"/>
      <c r="H34" s="345">
        <v>54.71</v>
      </c>
      <c r="I34" s="149"/>
      <c r="J34" s="150">
        <v>2.98</v>
      </c>
      <c r="K34" s="149"/>
      <c r="L34" s="149">
        <v>0.21</v>
      </c>
      <c r="M34" s="170"/>
      <c r="N34" s="339">
        <v>5</v>
      </c>
      <c r="O34" s="150">
        <v>6.54</v>
      </c>
      <c r="P34" s="153">
        <v>104.37</v>
      </c>
      <c r="Q34" s="201">
        <f t="shared" si="0"/>
        <v>173.81</v>
      </c>
    </row>
    <row r="35" spans="1:17" ht="8.25" customHeight="1" x14ac:dyDescent="0.25">
      <c r="A35" s="266" t="s">
        <v>43</v>
      </c>
      <c r="B35" s="267">
        <v>19</v>
      </c>
      <c r="C35" s="267">
        <v>5</v>
      </c>
      <c r="D35" s="267"/>
      <c r="E35" s="274" t="s">
        <v>157</v>
      </c>
      <c r="F35" s="269">
        <v>123700</v>
      </c>
      <c r="G35" s="332"/>
      <c r="H35" s="345">
        <v>54.71</v>
      </c>
      <c r="I35" s="149"/>
      <c r="J35" s="150">
        <v>2.98</v>
      </c>
      <c r="K35" s="149"/>
      <c r="L35" s="149">
        <v>0.21</v>
      </c>
      <c r="M35" s="170"/>
      <c r="N35" s="339">
        <v>5</v>
      </c>
      <c r="O35" s="150">
        <v>6.54</v>
      </c>
      <c r="P35" s="153">
        <v>104.37</v>
      </c>
      <c r="Q35" s="201">
        <f t="shared" ref="Q35:Q66" si="1">SUM(H35:P35)</f>
        <v>173.81</v>
      </c>
    </row>
    <row r="36" spans="1:17" ht="8.25" customHeight="1" thickBot="1" x14ac:dyDescent="0.3">
      <c r="A36" s="270" t="s">
        <v>43</v>
      </c>
      <c r="B36" s="271">
        <v>19</v>
      </c>
      <c r="C36" s="271">
        <v>5</v>
      </c>
      <c r="D36" s="271">
        <v>1</v>
      </c>
      <c r="E36" s="275" t="s">
        <v>157</v>
      </c>
      <c r="F36" s="327">
        <v>237309</v>
      </c>
      <c r="G36" s="334">
        <f>SUM(F31:F36)</f>
        <v>688440</v>
      </c>
      <c r="H36" s="265">
        <v>54.71</v>
      </c>
      <c r="I36" s="155"/>
      <c r="J36" s="156">
        <v>2.98</v>
      </c>
      <c r="K36" s="155"/>
      <c r="L36" s="155">
        <v>0.21</v>
      </c>
      <c r="M36" s="172"/>
      <c r="N36" s="342">
        <v>5</v>
      </c>
      <c r="O36" s="156">
        <v>6.54</v>
      </c>
      <c r="P36" s="148">
        <v>105.63</v>
      </c>
      <c r="Q36" s="202">
        <f t="shared" si="1"/>
        <v>175.07</v>
      </c>
    </row>
    <row r="37" spans="1:17" ht="8.25" customHeight="1" x14ac:dyDescent="0.25">
      <c r="A37" s="185" t="s">
        <v>44</v>
      </c>
      <c r="B37" s="11">
        <v>5</v>
      </c>
      <c r="C37" s="11">
        <v>5</v>
      </c>
      <c r="D37" s="11"/>
      <c r="E37" s="140" t="s">
        <v>157</v>
      </c>
      <c r="F37" s="323">
        <v>453469</v>
      </c>
      <c r="G37" s="332"/>
      <c r="H37" s="168">
        <v>67.05</v>
      </c>
      <c r="I37" s="149"/>
      <c r="J37" s="149">
        <v>4.9400000000000004</v>
      </c>
      <c r="K37" s="149"/>
      <c r="L37" s="150">
        <v>0.24</v>
      </c>
      <c r="M37" s="170"/>
      <c r="N37" s="339">
        <v>5</v>
      </c>
      <c r="O37" s="150">
        <v>18</v>
      </c>
      <c r="P37" s="153">
        <v>104.37</v>
      </c>
      <c r="Q37" s="201">
        <f t="shared" si="1"/>
        <v>199.6</v>
      </c>
    </row>
    <row r="38" spans="1:17" ht="8.25" customHeight="1" x14ac:dyDescent="0.25">
      <c r="A38" s="185" t="s">
        <v>44</v>
      </c>
      <c r="B38" s="11">
        <v>5</v>
      </c>
      <c r="C38" s="11">
        <v>5</v>
      </c>
      <c r="D38" s="11">
        <v>1</v>
      </c>
      <c r="E38" s="140" t="s">
        <v>157</v>
      </c>
      <c r="F38" s="237">
        <v>10314</v>
      </c>
      <c r="G38" s="332"/>
      <c r="H38" s="168">
        <v>67.05</v>
      </c>
      <c r="I38" s="149"/>
      <c r="J38" s="150">
        <v>4.9400000000000004</v>
      </c>
      <c r="K38" s="149"/>
      <c r="L38" s="149">
        <v>0.24</v>
      </c>
      <c r="M38" s="170"/>
      <c r="N38" s="339">
        <v>5</v>
      </c>
      <c r="O38" s="150">
        <v>18</v>
      </c>
      <c r="P38" s="153">
        <v>105.63</v>
      </c>
      <c r="Q38" s="201">
        <f t="shared" si="1"/>
        <v>200.85999999999999</v>
      </c>
    </row>
    <row r="39" spans="1:17" ht="8.25" customHeight="1" x14ac:dyDescent="0.25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287">
        <v>27382</v>
      </c>
      <c r="G39" s="332"/>
      <c r="H39" s="168">
        <v>58.16</v>
      </c>
      <c r="I39" s="150"/>
      <c r="J39" s="150">
        <v>1.5</v>
      </c>
      <c r="K39" s="149">
        <v>1</v>
      </c>
      <c r="L39" s="150"/>
      <c r="M39" s="170">
        <v>1.7</v>
      </c>
      <c r="N39" s="339">
        <v>3.27</v>
      </c>
      <c r="O39" s="150">
        <v>18</v>
      </c>
      <c r="P39" s="153">
        <v>105.63</v>
      </c>
      <c r="Q39" s="201">
        <f t="shared" si="1"/>
        <v>189.26</v>
      </c>
    </row>
    <row r="40" spans="1:17" ht="8.25" customHeight="1" x14ac:dyDescent="0.25">
      <c r="A40" s="185" t="s">
        <v>44</v>
      </c>
      <c r="B40" s="11">
        <v>10</v>
      </c>
      <c r="C40" s="11">
        <v>5</v>
      </c>
      <c r="D40" s="11"/>
      <c r="E40" s="140" t="s">
        <v>157</v>
      </c>
      <c r="F40" s="287">
        <v>38154</v>
      </c>
      <c r="G40" s="332"/>
      <c r="H40" s="168">
        <v>58.16</v>
      </c>
      <c r="I40" s="150"/>
      <c r="J40" s="150">
        <v>1.5</v>
      </c>
      <c r="K40" s="149">
        <v>1</v>
      </c>
      <c r="L40" s="150"/>
      <c r="M40" s="170">
        <v>1.7</v>
      </c>
      <c r="N40" s="339">
        <v>5</v>
      </c>
      <c r="O40" s="150">
        <v>18</v>
      </c>
      <c r="P40" s="153">
        <v>104.37</v>
      </c>
      <c r="Q40" s="201">
        <f t="shared" si="1"/>
        <v>189.73000000000002</v>
      </c>
    </row>
    <row r="41" spans="1:17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26">
        <v>119198</v>
      </c>
      <c r="G41" s="332">
        <f>SUM(F37:F41)</f>
        <v>648517</v>
      </c>
      <c r="H41" s="168">
        <v>58.16</v>
      </c>
      <c r="I41" s="150"/>
      <c r="J41" s="150">
        <v>1.5</v>
      </c>
      <c r="K41" s="149">
        <v>1</v>
      </c>
      <c r="L41" s="150"/>
      <c r="M41" s="170">
        <v>1.7</v>
      </c>
      <c r="N41" s="339">
        <v>5</v>
      </c>
      <c r="O41" s="150">
        <v>18</v>
      </c>
      <c r="P41" s="153">
        <v>105.63</v>
      </c>
      <c r="Q41" s="201">
        <f t="shared" si="1"/>
        <v>190.99</v>
      </c>
    </row>
    <row r="42" spans="1:17" ht="8.25" customHeight="1" x14ac:dyDescent="0.25">
      <c r="A42" s="244" t="s">
        <v>45</v>
      </c>
      <c r="B42" s="245">
        <v>5</v>
      </c>
      <c r="C42" s="245">
        <v>5</v>
      </c>
      <c r="D42" s="245"/>
      <c r="E42" s="247" t="s">
        <v>157</v>
      </c>
      <c r="F42" s="94">
        <v>231291</v>
      </c>
      <c r="G42" s="334"/>
      <c r="H42" s="171">
        <v>67.05</v>
      </c>
      <c r="I42" s="155"/>
      <c r="J42" s="155">
        <v>4.9400000000000004</v>
      </c>
      <c r="K42" s="155"/>
      <c r="L42" s="156">
        <v>0.24</v>
      </c>
      <c r="M42" s="172"/>
      <c r="N42" s="343">
        <v>5</v>
      </c>
      <c r="O42" s="156">
        <v>15.93</v>
      </c>
      <c r="P42" s="148">
        <v>104.37</v>
      </c>
      <c r="Q42" s="202">
        <f t="shared" si="1"/>
        <v>197.53</v>
      </c>
    </row>
    <row r="43" spans="1:17" ht="8.25" customHeight="1" x14ac:dyDescent="0.25">
      <c r="A43" s="241" t="s">
        <v>45</v>
      </c>
      <c r="B43" s="242">
        <v>5</v>
      </c>
      <c r="C43" s="242">
        <v>5</v>
      </c>
      <c r="D43" s="242">
        <v>1</v>
      </c>
      <c r="E43" s="248" t="s">
        <v>157</v>
      </c>
      <c r="F43" s="95">
        <v>9764</v>
      </c>
      <c r="G43" s="332"/>
      <c r="H43" s="168">
        <v>67.05</v>
      </c>
      <c r="I43" s="149"/>
      <c r="J43" s="150">
        <v>4.9400000000000004</v>
      </c>
      <c r="K43" s="149"/>
      <c r="L43" s="149">
        <v>0.24</v>
      </c>
      <c r="M43" s="170"/>
      <c r="N43" s="339">
        <v>5</v>
      </c>
      <c r="O43" s="150">
        <v>15.93</v>
      </c>
      <c r="P43" s="153">
        <v>105.63</v>
      </c>
      <c r="Q43" s="201">
        <f t="shared" si="1"/>
        <v>198.79</v>
      </c>
    </row>
    <row r="44" spans="1:17" ht="8.25" customHeight="1" x14ac:dyDescent="0.25">
      <c r="A44" s="241" t="s">
        <v>45</v>
      </c>
      <c r="B44" s="242">
        <v>10</v>
      </c>
      <c r="C44" s="242">
        <v>1</v>
      </c>
      <c r="D44" s="242">
        <v>1</v>
      </c>
      <c r="E44" s="248" t="s">
        <v>157</v>
      </c>
      <c r="F44" s="95">
        <v>69223</v>
      </c>
      <c r="G44" s="332"/>
      <c r="H44" s="168">
        <v>58.16</v>
      </c>
      <c r="I44" s="150"/>
      <c r="J44" s="150">
        <v>1.5</v>
      </c>
      <c r="K44" s="149">
        <v>1</v>
      </c>
      <c r="L44" s="150"/>
      <c r="M44" s="170">
        <v>1.7</v>
      </c>
      <c r="N44" s="344">
        <v>5</v>
      </c>
      <c r="O44" s="150">
        <v>15.93</v>
      </c>
      <c r="P44" s="153">
        <v>105.63</v>
      </c>
      <c r="Q44" s="201">
        <f t="shared" si="1"/>
        <v>188.92</v>
      </c>
    </row>
    <row r="45" spans="1:17" ht="8.25" customHeight="1" x14ac:dyDescent="0.25">
      <c r="A45" s="241" t="s">
        <v>45</v>
      </c>
      <c r="B45" s="242">
        <v>10</v>
      </c>
      <c r="C45" s="242">
        <v>5</v>
      </c>
      <c r="D45" s="242">
        <v>1</v>
      </c>
      <c r="E45" s="248" t="s">
        <v>157</v>
      </c>
      <c r="F45" s="95">
        <v>380212</v>
      </c>
      <c r="G45" s="332">
        <f>SUM(F42:F45)</f>
        <v>690490</v>
      </c>
      <c r="H45" s="168">
        <v>58.16</v>
      </c>
      <c r="I45" s="150"/>
      <c r="J45" s="150">
        <v>1.5</v>
      </c>
      <c r="K45" s="149">
        <v>1</v>
      </c>
      <c r="L45" s="150"/>
      <c r="M45" s="170">
        <v>1.7</v>
      </c>
      <c r="N45" s="339">
        <v>5</v>
      </c>
      <c r="O45" s="150">
        <v>15.93</v>
      </c>
      <c r="P45" s="153">
        <v>105.63</v>
      </c>
      <c r="Q45" s="201">
        <f t="shared" si="1"/>
        <v>188.92</v>
      </c>
    </row>
    <row r="46" spans="1:17" ht="8.25" customHeight="1" x14ac:dyDescent="0.25">
      <c r="A46" s="185" t="s">
        <v>46</v>
      </c>
      <c r="B46" s="11">
        <v>4</v>
      </c>
      <c r="C46" s="11">
        <v>6</v>
      </c>
      <c r="D46" s="11"/>
      <c r="E46" s="140" t="s">
        <v>11</v>
      </c>
      <c r="F46" s="323">
        <v>26283</v>
      </c>
      <c r="G46" s="332"/>
      <c r="H46" s="168">
        <v>67.05</v>
      </c>
      <c r="I46" s="150">
        <v>37.01</v>
      </c>
      <c r="J46" s="149">
        <v>4.9400000000000004</v>
      </c>
      <c r="K46" s="149"/>
      <c r="L46" s="150">
        <v>0.24</v>
      </c>
      <c r="M46" s="170"/>
      <c r="N46" s="339">
        <v>6</v>
      </c>
      <c r="O46" s="150">
        <v>10.42</v>
      </c>
      <c r="P46" s="153">
        <v>112.37</v>
      </c>
      <c r="Q46" s="201">
        <f t="shared" si="1"/>
        <v>238.03</v>
      </c>
    </row>
    <row r="47" spans="1:17" ht="8.25" customHeight="1" x14ac:dyDescent="0.25">
      <c r="A47" s="185" t="s">
        <v>46</v>
      </c>
      <c r="B47" s="11">
        <v>4</v>
      </c>
      <c r="C47" s="11">
        <v>6</v>
      </c>
      <c r="D47" s="11">
        <v>1</v>
      </c>
      <c r="E47" s="140" t="s">
        <v>11</v>
      </c>
      <c r="F47" s="237">
        <v>192394</v>
      </c>
      <c r="G47" s="332"/>
      <c r="H47" s="168">
        <v>67.05</v>
      </c>
      <c r="I47" s="150">
        <v>37.01</v>
      </c>
      <c r="J47" s="149">
        <v>4.9400000000000004</v>
      </c>
      <c r="K47" s="149"/>
      <c r="L47" s="150">
        <v>0.24</v>
      </c>
      <c r="M47" s="170"/>
      <c r="N47" s="339">
        <v>6</v>
      </c>
      <c r="O47" s="150">
        <v>10.42</v>
      </c>
      <c r="P47" s="153">
        <v>113.63</v>
      </c>
      <c r="Q47" s="201">
        <f t="shared" si="1"/>
        <v>239.29</v>
      </c>
    </row>
    <row r="48" spans="1:17" ht="8.25" customHeight="1" x14ac:dyDescent="0.25">
      <c r="A48" s="185" t="s">
        <v>46</v>
      </c>
      <c r="B48" s="11">
        <v>5</v>
      </c>
      <c r="C48" s="11">
        <v>6</v>
      </c>
      <c r="D48" s="11"/>
      <c r="E48" s="140" t="s">
        <v>11</v>
      </c>
      <c r="F48" s="237">
        <v>72944</v>
      </c>
      <c r="G48" s="332"/>
      <c r="H48" s="168">
        <v>67.05</v>
      </c>
      <c r="I48" s="149"/>
      <c r="J48" s="150">
        <v>4.9400000000000004</v>
      </c>
      <c r="K48" s="149"/>
      <c r="L48" s="149">
        <v>0.24</v>
      </c>
      <c r="M48" s="170"/>
      <c r="N48" s="339">
        <v>6</v>
      </c>
      <c r="O48" s="150">
        <v>10.42</v>
      </c>
      <c r="P48" s="153">
        <v>112.37</v>
      </c>
      <c r="Q48" s="201">
        <f t="shared" si="1"/>
        <v>201.01999999999998</v>
      </c>
    </row>
    <row r="49" spans="1:17" ht="8.25" customHeight="1" x14ac:dyDescent="0.25">
      <c r="A49" s="187" t="s">
        <v>46</v>
      </c>
      <c r="B49" s="9">
        <v>5</v>
      </c>
      <c r="C49" s="9">
        <v>6</v>
      </c>
      <c r="D49" s="9">
        <v>1</v>
      </c>
      <c r="E49" s="139" t="s">
        <v>11</v>
      </c>
      <c r="F49" s="237">
        <v>54385</v>
      </c>
      <c r="G49" s="334"/>
      <c r="H49" s="171">
        <v>67.05</v>
      </c>
      <c r="I49" s="155"/>
      <c r="J49" s="156">
        <v>4.9400000000000004</v>
      </c>
      <c r="K49" s="155"/>
      <c r="L49" s="155">
        <v>0.24</v>
      </c>
      <c r="M49" s="172"/>
      <c r="N49" s="342">
        <v>6</v>
      </c>
      <c r="O49" s="156">
        <v>10.42</v>
      </c>
      <c r="P49" s="148">
        <v>113.63</v>
      </c>
      <c r="Q49" s="202">
        <f t="shared" si="1"/>
        <v>202.27999999999997</v>
      </c>
    </row>
    <row r="50" spans="1:17" ht="8.25" customHeight="1" thickBot="1" x14ac:dyDescent="0.3">
      <c r="A50" s="185" t="s">
        <v>46</v>
      </c>
      <c r="B50" s="11">
        <v>10</v>
      </c>
      <c r="C50" s="11">
        <v>6</v>
      </c>
      <c r="D50" s="11">
        <v>1</v>
      </c>
      <c r="E50" s="140" t="s">
        <v>11</v>
      </c>
      <c r="F50" s="326">
        <v>373804</v>
      </c>
      <c r="G50" s="332">
        <f>SUM(F46:F50)</f>
        <v>719810</v>
      </c>
      <c r="H50" s="168">
        <v>58.16</v>
      </c>
      <c r="I50" s="150"/>
      <c r="J50" s="150">
        <v>1.5</v>
      </c>
      <c r="K50" s="149">
        <v>1</v>
      </c>
      <c r="L50" s="150"/>
      <c r="M50" s="170">
        <v>1.7</v>
      </c>
      <c r="N50" s="339">
        <v>6</v>
      </c>
      <c r="O50" s="150">
        <v>10.42</v>
      </c>
      <c r="P50" s="153">
        <v>113.63</v>
      </c>
      <c r="Q50" s="201">
        <f t="shared" si="1"/>
        <v>192.41</v>
      </c>
    </row>
    <row r="51" spans="1:17" ht="8.25" customHeight="1" x14ac:dyDescent="0.25">
      <c r="A51" s="266" t="s">
        <v>47</v>
      </c>
      <c r="B51" s="267">
        <v>4</v>
      </c>
      <c r="C51" s="267">
        <v>6</v>
      </c>
      <c r="D51" s="267"/>
      <c r="E51" s="274" t="s">
        <v>11</v>
      </c>
      <c r="F51" s="322">
        <v>603801</v>
      </c>
      <c r="G51" s="332"/>
      <c r="H51" s="168">
        <v>67.05</v>
      </c>
      <c r="I51" s="150">
        <v>37.01</v>
      </c>
      <c r="J51" s="149">
        <v>4.9400000000000004</v>
      </c>
      <c r="K51" s="149"/>
      <c r="L51" s="150">
        <v>0.24</v>
      </c>
      <c r="M51" s="170"/>
      <c r="N51" s="339">
        <v>6</v>
      </c>
      <c r="O51" s="149">
        <v>8.7899999999999991</v>
      </c>
      <c r="P51" s="153">
        <v>112.37</v>
      </c>
      <c r="Q51" s="201">
        <f t="shared" si="1"/>
        <v>236.4</v>
      </c>
    </row>
    <row r="52" spans="1:17" ht="8.25" customHeight="1" thickBot="1" x14ac:dyDescent="0.3">
      <c r="A52" s="266" t="s">
        <v>47</v>
      </c>
      <c r="B52" s="267">
        <v>5</v>
      </c>
      <c r="C52" s="267">
        <v>6</v>
      </c>
      <c r="D52" s="267"/>
      <c r="E52" s="274" t="s">
        <v>11</v>
      </c>
      <c r="F52" s="327">
        <v>78577</v>
      </c>
      <c r="G52" s="332">
        <f>SUM(F51:F52)</f>
        <v>682378</v>
      </c>
      <c r="H52" s="168">
        <v>67.05</v>
      </c>
      <c r="I52" s="149"/>
      <c r="J52" s="150">
        <v>4.9400000000000004</v>
      </c>
      <c r="K52" s="149"/>
      <c r="L52" s="149">
        <v>0.24</v>
      </c>
      <c r="M52" s="170"/>
      <c r="N52" s="339">
        <v>6</v>
      </c>
      <c r="O52" s="149">
        <v>8.7899999999999991</v>
      </c>
      <c r="P52" s="153">
        <v>112.37</v>
      </c>
      <c r="Q52" s="201">
        <f t="shared" si="1"/>
        <v>199.39</v>
      </c>
    </row>
    <row r="53" spans="1:17" ht="8.25" customHeight="1" thickBot="1" x14ac:dyDescent="0.3">
      <c r="A53" s="187" t="s">
        <v>48</v>
      </c>
      <c r="B53" s="9">
        <v>5</v>
      </c>
      <c r="C53" s="9">
        <v>5</v>
      </c>
      <c r="D53" s="9"/>
      <c r="E53" s="139" t="s">
        <v>157</v>
      </c>
      <c r="F53" s="324">
        <v>614413</v>
      </c>
      <c r="G53" s="334">
        <f>SUM(F53)</f>
        <v>614413</v>
      </c>
      <c r="H53" s="171">
        <v>67.05</v>
      </c>
      <c r="I53" s="155"/>
      <c r="J53" s="156">
        <v>4.9400000000000004</v>
      </c>
      <c r="K53" s="155"/>
      <c r="L53" s="155">
        <v>0.24</v>
      </c>
      <c r="M53" s="172"/>
      <c r="N53" s="342">
        <v>5</v>
      </c>
      <c r="O53" s="156">
        <v>18</v>
      </c>
      <c r="P53" s="148">
        <v>104.37</v>
      </c>
      <c r="Q53" s="202">
        <f t="shared" si="1"/>
        <v>199.6</v>
      </c>
    </row>
    <row r="54" spans="1:17" ht="8.25" customHeight="1" thickBot="1" x14ac:dyDescent="0.3">
      <c r="A54" s="241" t="s">
        <v>10</v>
      </c>
      <c r="B54" s="242">
        <v>5</v>
      </c>
      <c r="C54" s="242">
        <v>5</v>
      </c>
      <c r="D54" s="242"/>
      <c r="E54" s="248" t="s">
        <v>157</v>
      </c>
      <c r="F54" s="328">
        <v>579238</v>
      </c>
      <c r="G54" s="332">
        <f>SUM(F54)</f>
        <v>579238</v>
      </c>
      <c r="H54" s="168">
        <v>67.05</v>
      </c>
      <c r="I54" s="150"/>
      <c r="J54" s="150">
        <v>4.9400000000000004</v>
      </c>
      <c r="K54" s="149"/>
      <c r="L54" s="150">
        <v>0.24</v>
      </c>
      <c r="M54" s="170"/>
      <c r="N54" s="339">
        <v>5</v>
      </c>
      <c r="O54" s="150">
        <v>14.67</v>
      </c>
      <c r="P54" s="153">
        <v>104.37</v>
      </c>
      <c r="Q54" s="201">
        <f t="shared" si="1"/>
        <v>196.26999999999998</v>
      </c>
    </row>
    <row r="55" spans="1:17" ht="8.25" customHeight="1" x14ac:dyDescent="0.25">
      <c r="A55" s="185" t="s">
        <v>49</v>
      </c>
      <c r="B55" s="11">
        <v>5</v>
      </c>
      <c r="C55" s="11">
        <v>4</v>
      </c>
      <c r="D55" s="11"/>
      <c r="E55" s="140" t="s">
        <v>157</v>
      </c>
      <c r="F55" s="323">
        <v>31487</v>
      </c>
      <c r="G55" s="332"/>
      <c r="H55" s="168">
        <v>67.05</v>
      </c>
      <c r="I55" s="149"/>
      <c r="J55" s="150">
        <v>4.9400000000000004</v>
      </c>
      <c r="K55" s="149"/>
      <c r="L55" s="149">
        <v>0.24</v>
      </c>
      <c r="M55" s="170"/>
      <c r="N55" s="339">
        <v>5</v>
      </c>
      <c r="O55" s="150">
        <v>11.22</v>
      </c>
      <c r="P55" s="153">
        <v>104.37</v>
      </c>
      <c r="Q55" s="201">
        <f t="shared" si="1"/>
        <v>192.82</v>
      </c>
    </row>
    <row r="56" spans="1:17" ht="8.25" customHeight="1" x14ac:dyDescent="0.25">
      <c r="A56" s="185" t="s">
        <v>49</v>
      </c>
      <c r="B56" s="11">
        <v>5</v>
      </c>
      <c r="C56" s="11">
        <v>5</v>
      </c>
      <c r="D56" s="11"/>
      <c r="E56" s="140" t="s">
        <v>157</v>
      </c>
      <c r="F56" s="329">
        <v>144332</v>
      </c>
      <c r="G56" s="332"/>
      <c r="H56" s="168">
        <v>67.05</v>
      </c>
      <c r="I56" s="149"/>
      <c r="J56" s="150">
        <v>4.9400000000000004</v>
      </c>
      <c r="K56" s="149"/>
      <c r="L56" s="149">
        <v>0.24</v>
      </c>
      <c r="M56" s="170"/>
      <c r="N56" s="339">
        <v>5</v>
      </c>
      <c r="O56" s="150">
        <v>11.22</v>
      </c>
      <c r="P56" s="153">
        <v>104.37</v>
      </c>
      <c r="Q56" s="201">
        <f t="shared" si="1"/>
        <v>192.82</v>
      </c>
    </row>
    <row r="57" spans="1:17" ht="8.25" customHeight="1" x14ac:dyDescent="0.25">
      <c r="A57" s="185" t="s">
        <v>49</v>
      </c>
      <c r="B57" s="11">
        <v>19</v>
      </c>
      <c r="C57" s="11">
        <v>4</v>
      </c>
      <c r="D57" s="11"/>
      <c r="E57" s="140" t="s">
        <v>157</v>
      </c>
      <c r="F57" s="329">
        <v>335223</v>
      </c>
      <c r="G57" s="332"/>
      <c r="H57" s="345">
        <v>54.71</v>
      </c>
      <c r="I57" s="149"/>
      <c r="J57" s="150">
        <v>2.98</v>
      </c>
      <c r="K57" s="149"/>
      <c r="L57" s="149">
        <v>0.21</v>
      </c>
      <c r="M57" s="170"/>
      <c r="N57" s="339">
        <v>5</v>
      </c>
      <c r="O57" s="150">
        <v>11.22</v>
      </c>
      <c r="P57" s="153">
        <v>104.37</v>
      </c>
      <c r="Q57" s="201">
        <f t="shared" si="1"/>
        <v>178.49</v>
      </c>
    </row>
    <row r="58" spans="1:17" ht="8.25" customHeight="1" thickBot="1" x14ac:dyDescent="0.3">
      <c r="A58" s="185" t="s">
        <v>49</v>
      </c>
      <c r="B58" s="11">
        <v>19</v>
      </c>
      <c r="C58" s="11">
        <v>5</v>
      </c>
      <c r="D58" s="11"/>
      <c r="E58" s="140" t="s">
        <v>157</v>
      </c>
      <c r="F58" s="326">
        <v>201982</v>
      </c>
      <c r="G58" s="332">
        <f>SUM(F55:F58)</f>
        <v>713024</v>
      </c>
      <c r="H58" s="345">
        <v>54.71</v>
      </c>
      <c r="I58" s="149"/>
      <c r="J58" s="150">
        <v>2.98</v>
      </c>
      <c r="K58" s="149"/>
      <c r="L58" s="149">
        <v>0.21</v>
      </c>
      <c r="M58" s="170"/>
      <c r="N58" s="339">
        <v>5</v>
      </c>
      <c r="O58" s="150">
        <v>11.22</v>
      </c>
      <c r="P58" s="153">
        <v>104.37</v>
      </c>
      <c r="Q58" s="201">
        <f t="shared" si="1"/>
        <v>178.49</v>
      </c>
    </row>
    <row r="59" spans="1:17" ht="8.25" customHeight="1" x14ac:dyDescent="0.25">
      <c r="A59" s="270" t="s">
        <v>50</v>
      </c>
      <c r="B59" s="271">
        <v>5</v>
      </c>
      <c r="C59" s="271">
        <v>7</v>
      </c>
      <c r="D59" s="271"/>
      <c r="E59" s="275" t="s">
        <v>157</v>
      </c>
      <c r="F59" s="322">
        <v>121554</v>
      </c>
      <c r="G59" s="334"/>
      <c r="H59" s="171">
        <v>67.05</v>
      </c>
      <c r="I59" s="155"/>
      <c r="J59" s="156">
        <v>4.9400000000000004</v>
      </c>
      <c r="K59" s="155"/>
      <c r="L59" s="155">
        <v>0.24</v>
      </c>
      <c r="M59" s="172"/>
      <c r="N59" s="342">
        <v>5</v>
      </c>
      <c r="O59" s="156">
        <v>17.93</v>
      </c>
      <c r="P59" s="148">
        <v>104.37</v>
      </c>
      <c r="Q59" s="202">
        <f t="shared" si="1"/>
        <v>199.53</v>
      </c>
    </row>
    <row r="60" spans="1:17" ht="8.25" customHeight="1" x14ac:dyDescent="0.25">
      <c r="A60" s="266" t="s">
        <v>50</v>
      </c>
      <c r="B60" s="267">
        <v>19</v>
      </c>
      <c r="C60" s="267">
        <v>5</v>
      </c>
      <c r="D60" s="267"/>
      <c r="E60" s="274" t="s">
        <v>157</v>
      </c>
      <c r="F60" s="368">
        <v>39217</v>
      </c>
      <c r="G60" s="332"/>
      <c r="H60" s="345">
        <v>54.71</v>
      </c>
      <c r="I60" s="149"/>
      <c r="J60" s="150">
        <v>2.98</v>
      </c>
      <c r="K60" s="149"/>
      <c r="L60" s="149">
        <v>0.21</v>
      </c>
      <c r="M60" s="170"/>
      <c r="N60" s="339">
        <v>5</v>
      </c>
      <c r="O60" s="150">
        <v>17.93</v>
      </c>
      <c r="P60" s="153">
        <v>104.37</v>
      </c>
      <c r="Q60" s="201">
        <f t="shared" si="1"/>
        <v>185.2</v>
      </c>
    </row>
    <row r="61" spans="1:17" ht="8.25" customHeight="1" thickBot="1" x14ac:dyDescent="0.3">
      <c r="A61" s="266" t="s">
        <v>50</v>
      </c>
      <c r="B61" s="267">
        <v>19</v>
      </c>
      <c r="C61" s="267">
        <v>7</v>
      </c>
      <c r="D61" s="267"/>
      <c r="E61" s="274" t="s">
        <v>157</v>
      </c>
      <c r="F61" s="327">
        <v>703651</v>
      </c>
      <c r="G61" s="332">
        <f>SUM(F59:F61)</f>
        <v>864422</v>
      </c>
      <c r="H61" s="345">
        <v>54.71</v>
      </c>
      <c r="I61" s="149"/>
      <c r="J61" s="150">
        <v>2.98</v>
      </c>
      <c r="K61" s="149"/>
      <c r="L61" s="149">
        <v>0.21</v>
      </c>
      <c r="M61" s="170"/>
      <c r="N61" s="339">
        <v>5</v>
      </c>
      <c r="O61" s="150">
        <v>17.93</v>
      </c>
      <c r="P61" s="153">
        <v>104.37</v>
      </c>
      <c r="Q61" s="201">
        <f t="shared" si="1"/>
        <v>185.2</v>
      </c>
    </row>
    <row r="62" spans="1:17" ht="8.25" customHeight="1" x14ac:dyDescent="0.25">
      <c r="A62" s="185" t="s">
        <v>51</v>
      </c>
      <c r="B62" s="11">
        <v>5</v>
      </c>
      <c r="C62" s="11">
        <v>5</v>
      </c>
      <c r="D62" s="11"/>
      <c r="E62" s="140" t="s">
        <v>157</v>
      </c>
      <c r="F62" s="323">
        <v>523076</v>
      </c>
      <c r="G62" s="332"/>
      <c r="H62" s="168">
        <v>67.05</v>
      </c>
      <c r="I62" s="149"/>
      <c r="J62" s="150">
        <v>4.9400000000000004</v>
      </c>
      <c r="K62" s="149"/>
      <c r="L62" s="149">
        <v>0.24</v>
      </c>
      <c r="M62" s="170"/>
      <c r="N62" s="339">
        <v>5</v>
      </c>
      <c r="O62" s="149">
        <v>19.989999999999998</v>
      </c>
      <c r="P62" s="153">
        <v>104.37</v>
      </c>
      <c r="Q62" s="201">
        <f t="shared" si="1"/>
        <v>201.58999999999997</v>
      </c>
    </row>
    <row r="63" spans="1:17" ht="8.25" customHeight="1" thickBot="1" x14ac:dyDescent="0.3">
      <c r="A63" s="185" t="s">
        <v>51</v>
      </c>
      <c r="B63" s="11">
        <v>5</v>
      </c>
      <c r="C63" s="11">
        <v>7</v>
      </c>
      <c r="D63" s="11"/>
      <c r="E63" s="140" t="s">
        <v>157</v>
      </c>
      <c r="F63" s="326">
        <v>227383</v>
      </c>
      <c r="G63" s="332">
        <f>SUM(F62:F63)</f>
        <v>750459</v>
      </c>
      <c r="H63" s="168">
        <v>67.05</v>
      </c>
      <c r="I63" s="149"/>
      <c r="J63" s="150">
        <v>4.9400000000000004</v>
      </c>
      <c r="K63" s="149"/>
      <c r="L63" s="149">
        <v>0.24</v>
      </c>
      <c r="M63" s="170"/>
      <c r="N63" s="339">
        <v>5</v>
      </c>
      <c r="O63" s="149">
        <v>19.989999999999998</v>
      </c>
      <c r="P63" s="153">
        <v>104.37</v>
      </c>
      <c r="Q63" s="201">
        <f t="shared" si="1"/>
        <v>201.58999999999997</v>
      </c>
    </row>
    <row r="64" spans="1:17" ht="8.25" customHeight="1" x14ac:dyDescent="0.25">
      <c r="A64" s="244" t="s">
        <v>52</v>
      </c>
      <c r="B64" s="245">
        <v>10</v>
      </c>
      <c r="C64" s="245">
        <v>1</v>
      </c>
      <c r="D64" s="245">
        <v>1</v>
      </c>
      <c r="E64" s="249" t="s">
        <v>156</v>
      </c>
      <c r="F64" s="94">
        <v>448386</v>
      </c>
      <c r="G64" s="334"/>
      <c r="H64" s="171">
        <v>58.16</v>
      </c>
      <c r="I64" s="156"/>
      <c r="J64" s="156">
        <v>1.5</v>
      </c>
      <c r="K64" s="155">
        <v>1</v>
      </c>
      <c r="L64" s="156"/>
      <c r="M64" s="172">
        <v>1.7</v>
      </c>
      <c r="N64" s="343">
        <v>5</v>
      </c>
      <c r="O64" s="156">
        <v>10.89</v>
      </c>
      <c r="P64" s="157">
        <v>106.56</v>
      </c>
      <c r="Q64" s="202">
        <f t="shared" si="1"/>
        <v>184.81</v>
      </c>
    </row>
    <row r="65" spans="1:17" ht="8.25" customHeight="1" thickBot="1" x14ac:dyDescent="0.3">
      <c r="A65" s="241" t="s">
        <v>52</v>
      </c>
      <c r="B65" s="242">
        <v>10</v>
      </c>
      <c r="C65" s="242">
        <v>2</v>
      </c>
      <c r="D65" s="242">
        <v>1</v>
      </c>
      <c r="E65" s="253" t="s">
        <v>156</v>
      </c>
      <c r="F65" s="97">
        <v>120924</v>
      </c>
      <c r="G65" s="332">
        <f>SUM(F64:F65)</f>
        <v>569310</v>
      </c>
      <c r="H65" s="168">
        <v>58.16</v>
      </c>
      <c r="I65" s="150"/>
      <c r="J65" s="150">
        <v>1.5</v>
      </c>
      <c r="K65" s="149">
        <v>1</v>
      </c>
      <c r="L65" s="150"/>
      <c r="M65" s="170">
        <v>1.7</v>
      </c>
      <c r="N65" s="339">
        <v>3.12</v>
      </c>
      <c r="O65" s="150">
        <v>10.89</v>
      </c>
      <c r="P65" s="154">
        <v>106.56</v>
      </c>
      <c r="Q65" s="201">
        <f t="shared" si="1"/>
        <v>182.93</v>
      </c>
    </row>
    <row r="66" spans="1:17" ht="8.25" customHeight="1" x14ac:dyDescent="0.25">
      <c r="A66" s="185" t="s">
        <v>53</v>
      </c>
      <c r="B66" s="11">
        <v>10</v>
      </c>
      <c r="C66" s="11">
        <v>1</v>
      </c>
      <c r="D66" s="11">
        <v>1</v>
      </c>
      <c r="E66" s="134" t="s">
        <v>156</v>
      </c>
      <c r="F66" s="323">
        <v>534013</v>
      </c>
      <c r="G66" s="332"/>
      <c r="H66" s="168">
        <v>58.16</v>
      </c>
      <c r="I66" s="150"/>
      <c r="J66" s="150">
        <v>1.5</v>
      </c>
      <c r="K66" s="149">
        <v>1</v>
      </c>
      <c r="L66" s="150"/>
      <c r="M66" s="170">
        <v>1.7</v>
      </c>
      <c r="N66" s="344">
        <v>5</v>
      </c>
      <c r="O66" s="150">
        <v>20.58</v>
      </c>
      <c r="P66" s="154">
        <v>106.56</v>
      </c>
      <c r="Q66" s="201">
        <f t="shared" si="1"/>
        <v>194.5</v>
      </c>
    </row>
    <row r="67" spans="1:17" ht="8.25" customHeight="1" thickBot="1" x14ac:dyDescent="0.3">
      <c r="A67" s="187" t="s">
        <v>53</v>
      </c>
      <c r="B67" s="9">
        <v>10</v>
      </c>
      <c r="C67" s="9">
        <v>5</v>
      </c>
      <c r="D67" s="9">
        <v>1</v>
      </c>
      <c r="E67" s="135" t="s">
        <v>156</v>
      </c>
      <c r="F67" s="237">
        <v>119781</v>
      </c>
      <c r="G67" s="334">
        <f>SUM(F66:F67)</f>
        <v>653794</v>
      </c>
      <c r="H67" s="168">
        <v>58.16</v>
      </c>
      <c r="I67" s="150"/>
      <c r="J67" s="150">
        <v>1.5</v>
      </c>
      <c r="K67" s="149">
        <v>1</v>
      </c>
      <c r="L67" s="150"/>
      <c r="M67" s="170">
        <v>1.7</v>
      </c>
      <c r="N67" s="342">
        <v>5</v>
      </c>
      <c r="O67" s="156">
        <v>20.58</v>
      </c>
      <c r="P67" s="157">
        <v>106.56</v>
      </c>
      <c r="Q67" s="202">
        <f t="shared" ref="Q67:Q69" si="2">SUM(H67:P67)</f>
        <v>194.5</v>
      </c>
    </row>
    <row r="68" spans="1:17" ht="8.25" customHeight="1" thickBot="1" x14ac:dyDescent="0.3">
      <c r="A68" s="266" t="s">
        <v>54</v>
      </c>
      <c r="B68" s="267">
        <v>10</v>
      </c>
      <c r="C68" s="267">
        <v>1</v>
      </c>
      <c r="D68" s="286">
        <v>1</v>
      </c>
      <c r="E68" s="276" t="s">
        <v>156</v>
      </c>
      <c r="F68" s="325">
        <v>710585</v>
      </c>
      <c r="G68" s="332">
        <f>SUM(F68)</f>
        <v>710585</v>
      </c>
      <c r="H68" s="168">
        <v>58.16</v>
      </c>
      <c r="I68" s="150"/>
      <c r="J68" s="150">
        <v>1.5</v>
      </c>
      <c r="K68" s="149">
        <v>1</v>
      </c>
      <c r="L68" s="150"/>
      <c r="M68" s="170">
        <v>1.7</v>
      </c>
      <c r="N68" s="344">
        <v>5</v>
      </c>
      <c r="O68" s="153">
        <v>19.7</v>
      </c>
      <c r="P68" s="154">
        <v>106.56</v>
      </c>
      <c r="Q68" s="196">
        <f t="shared" si="2"/>
        <v>193.62</v>
      </c>
    </row>
    <row r="69" spans="1:17" ht="8.25" customHeight="1" thickBot="1" x14ac:dyDescent="0.3">
      <c r="A69" s="185" t="s">
        <v>7</v>
      </c>
      <c r="B69" s="11">
        <v>10</v>
      </c>
      <c r="C69" s="11">
        <v>2</v>
      </c>
      <c r="D69" s="55">
        <v>1</v>
      </c>
      <c r="E69" s="38" t="s">
        <v>156</v>
      </c>
      <c r="F69" s="329">
        <v>737697</v>
      </c>
      <c r="G69" s="335">
        <f>SUM(F69)</f>
        <v>737697</v>
      </c>
      <c r="H69" s="168">
        <v>58.16</v>
      </c>
      <c r="I69" s="150"/>
      <c r="J69" s="150">
        <v>1.5</v>
      </c>
      <c r="K69" s="149">
        <v>1</v>
      </c>
      <c r="L69" s="150"/>
      <c r="M69" s="170">
        <v>1.7</v>
      </c>
      <c r="N69" s="339">
        <v>3.12</v>
      </c>
      <c r="O69" s="153">
        <v>8.9499999999999993</v>
      </c>
      <c r="P69" s="157">
        <v>106.56</v>
      </c>
      <c r="Q69" s="196">
        <f t="shared" si="2"/>
        <v>180.99</v>
      </c>
    </row>
    <row r="70" spans="1:17" ht="15" customHeight="1" thickBot="1" x14ac:dyDescent="0.3">
      <c r="A70" s="289" t="s">
        <v>150</v>
      </c>
      <c r="B70" s="48"/>
      <c r="C70" s="48"/>
      <c r="D70" s="48"/>
      <c r="E70" s="133"/>
      <c r="F70" s="295"/>
      <c r="G70" s="296">
        <f>SUM(G6:G69)</f>
        <v>19580015</v>
      </c>
      <c r="H70" s="49"/>
      <c r="I70" s="49"/>
      <c r="J70" s="49"/>
      <c r="K70" s="49"/>
      <c r="L70" s="49"/>
      <c r="M70" s="133"/>
      <c r="N70" s="136"/>
      <c r="O70" s="377"/>
      <c r="P70" s="136"/>
      <c r="Q70" s="290"/>
    </row>
    <row r="71" spans="1:17" ht="8.25" customHeight="1" x14ac:dyDescent="0.25">
      <c r="A71" s="182" t="s">
        <v>7</v>
      </c>
      <c r="B71" s="183">
        <v>10</v>
      </c>
      <c r="C71" s="191"/>
      <c r="D71" s="353">
        <v>1</v>
      </c>
      <c r="E71" s="191" t="s">
        <v>156</v>
      </c>
      <c r="F71" s="354">
        <v>1659452</v>
      </c>
      <c r="G71" s="355"/>
      <c r="H71" s="168">
        <v>58.16</v>
      </c>
      <c r="I71" s="150"/>
      <c r="J71" s="150">
        <v>1.5</v>
      </c>
      <c r="K71" s="149">
        <v>1</v>
      </c>
      <c r="L71" s="150"/>
      <c r="M71" s="170">
        <v>1.7</v>
      </c>
      <c r="N71" s="197">
        <v>43.37</v>
      </c>
      <c r="O71" s="153">
        <v>117.44</v>
      </c>
      <c r="P71" s="154">
        <v>105.86</v>
      </c>
      <c r="Q71" s="196">
        <f t="shared" ref="Q71:Q77" si="3">SUM(H71:P71)</f>
        <v>329.03</v>
      </c>
    </row>
    <row r="72" spans="1:17" ht="8.25" customHeight="1" x14ac:dyDescent="0.25">
      <c r="A72" s="185" t="s">
        <v>6</v>
      </c>
      <c r="B72" s="11">
        <v>10</v>
      </c>
      <c r="C72" s="11">
        <v>1</v>
      </c>
      <c r="D72" s="55">
        <v>1</v>
      </c>
      <c r="E72" s="33" t="s">
        <v>156</v>
      </c>
      <c r="F72" s="237">
        <v>79346</v>
      </c>
      <c r="G72" s="284"/>
      <c r="H72" s="168">
        <v>58.16</v>
      </c>
      <c r="I72" s="150"/>
      <c r="J72" s="150">
        <v>1.5</v>
      </c>
      <c r="K72" s="149">
        <v>1</v>
      </c>
      <c r="L72" s="150"/>
      <c r="M72" s="170">
        <v>1.7</v>
      </c>
      <c r="N72" s="204">
        <v>5</v>
      </c>
      <c r="O72" s="153">
        <v>199.15</v>
      </c>
      <c r="P72" s="154">
        <v>106.56</v>
      </c>
      <c r="Q72" s="196">
        <f t="shared" si="3"/>
        <v>373.07</v>
      </c>
    </row>
    <row r="73" spans="1:17" ht="8.25" customHeight="1" x14ac:dyDescent="0.25">
      <c r="A73" s="185" t="s">
        <v>8</v>
      </c>
      <c r="B73" s="11">
        <v>10</v>
      </c>
      <c r="C73" s="11">
        <v>3</v>
      </c>
      <c r="D73" s="55">
        <v>1</v>
      </c>
      <c r="E73" s="33" t="s">
        <v>156</v>
      </c>
      <c r="F73" s="237">
        <v>59083</v>
      </c>
      <c r="G73" s="284"/>
      <c r="H73" s="168">
        <v>58.16</v>
      </c>
      <c r="I73" s="150"/>
      <c r="J73" s="150">
        <v>1.5</v>
      </c>
      <c r="K73" s="149">
        <v>1</v>
      </c>
      <c r="L73" s="150"/>
      <c r="M73" s="170">
        <v>1.7</v>
      </c>
      <c r="N73" s="195">
        <v>3.27</v>
      </c>
      <c r="O73" s="153">
        <v>122.88</v>
      </c>
      <c r="P73" s="154">
        <v>106.56</v>
      </c>
      <c r="Q73" s="196">
        <f t="shared" si="3"/>
        <v>295.07</v>
      </c>
    </row>
    <row r="74" spans="1:17" ht="8.25" customHeight="1" x14ac:dyDescent="0.25">
      <c r="A74" s="171" t="s">
        <v>10</v>
      </c>
      <c r="B74" s="9">
        <v>5</v>
      </c>
      <c r="C74" s="9">
        <v>5</v>
      </c>
      <c r="D74" s="236"/>
      <c r="E74" s="9" t="s">
        <v>157</v>
      </c>
      <c r="F74" s="237">
        <v>77865</v>
      </c>
      <c r="G74" s="284"/>
      <c r="H74" s="171">
        <v>67.05</v>
      </c>
      <c r="I74" s="155"/>
      <c r="J74" s="156">
        <v>4.9400000000000004</v>
      </c>
      <c r="K74" s="155"/>
      <c r="L74" s="155">
        <v>0.24</v>
      </c>
      <c r="M74" s="172"/>
      <c r="N74" s="198">
        <v>40</v>
      </c>
      <c r="O74" s="148">
        <v>104.52</v>
      </c>
      <c r="P74" s="148">
        <v>104.37</v>
      </c>
      <c r="Q74" s="199">
        <f t="shared" si="3"/>
        <v>321.12</v>
      </c>
    </row>
    <row r="75" spans="1:17" ht="8.25" customHeight="1" x14ac:dyDescent="0.25">
      <c r="A75" s="185" t="s">
        <v>22</v>
      </c>
      <c r="B75" s="11">
        <v>4</v>
      </c>
      <c r="C75" s="11">
        <v>5</v>
      </c>
      <c r="D75" s="55"/>
      <c r="E75" s="11" t="s">
        <v>157</v>
      </c>
      <c r="F75" s="237">
        <v>9894</v>
      </c>
      <c r="G75" s="284"/>
      <c r="H75" s="168">
        <v>67.05</v>
      </c>
      <c r="I75" s="150">
        <v>37.01</v>
      </c>
      <c r="J75" s="149">
        <v>4.9400000000000004</v>
      </c>
      <c r="K75" s="149"/>
      <c r="L75" s="150">
        <v>0.24</v>
      </c>
      <c r="M75" s="170"/>
      <c r="N75" s="195">
        <v>5</v>
      </c>
      <c r="O75" s="153">
        <v>0</v>
      </c>
      <c r="P75" s="153">
        <v>104.37</v>
      </c>
      <c r="Q75" s="196">
        <f t="shared" si="3"/>
        <v>218.61</v>
      </c>
    </row>
    <row r="76" spans="1:17" ht="8.25" customHeight="1" x14ac:dyDescent="0.25">
      <c r="A76" s="185" t="s">
        <v>23</v>
      </c>
      <c r="B76" s="11">
        <v>10</v>
      </c>
      <c r="C76" s="11">
        <v>1</v>
      </c>
      <c r="D76" s="55">
        <v>1</v>
      </c>
      <c r="E76" s="33" t="s">
        <v>156</v>
      </c>
      <c r="F76" s="237">
        <v>9333</v>
      </c>
      <c r="G76" s="284"/>
      <c r="H76" s="168">
        <v>58.16</v>
      </c>
      <c r="I76" s="150"/>
      <c r="J76" s="150">
        <v>1.5</v>
      </c>
      <c r="K76" s="149">
        <v>1</v>
      </c>
      <c r="L76" s="150"/>
      <c r="M76" s="170">
        <v>1.7</v>
      </c>
      <c r="N76" s="204">
        <v>5</v>
      </c>
      <c r="O76" s="153">
        <v>421.7</v>
      </c>
      <c r="P76" s="154">
        <v>106.56</v>
      </c>
      <c r="Q76" s="196">
        <f t="shared" si="3"/>
        <v>595.62</v>
      </c>
    </row>
    <row r="77" spans="1:17" ht="8.25" customHeight="1" thickBot="1" x14ac:dyDescent="0.3">
      <c r="A77" s="187" t="s">
        <v>12</v>
      </c>
      <c r="B77" s="9">
        <v>19</v>
      </c>
      <c r="C77" s="9">
        <v>7</v>
      </c>
      <c r="D77" s="236"/>
      <c r="E77" s="236" t="s">
        <v>157</v>
      </c>
      <c r="F77" s="237">
        <v>2460</v>
      </c>
      <c r="G77" s="284"/>
      <c r="H77" s="370">
        <v>54.71</v>
      </c>
      <c r="I77" s="175"/>
      <c r="J77" s="174">
        <v>2.98</v>
      </c>
      <c r="K77" s="175"/>
      <c r="L77" s="175">
        <v>0.21</v>
      </c>
      <c r="M77" s="176"/>
      <c r="N77" s="210">
        <v>14.12</v>
      </c>
      <c r="O77" s="158">
        <v>81</v>
      </c>
      <c r="P77" s="158">
        <v>104.37</v>
      </c>
      <c r="Q77" s="209">
        <f t="shared" si="3"/>
        <v>257.39</v>
      </c>
    </row>
    <row r="78" spans="1:17" ht="12" customHeight="1" x14ac:dyDescent="0.25">
      <c r="A78" s="476" t="s">
        <v>181</v>
      </c>
      <c r="B78" s="477"/>
      <c r="C78" s="477"/>
      <c r="D78" s="477"/>
      <c r="E78" s="478"/>
      <c r="F78" s="356"/>
      <c r="G78" s="357">
        <f>SUM(F71:F77)</f>
        <v>1897433</v>
      </c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12.75" customHeight="1" thickBot="1" x14ac:dyDescent="0.3">
      <c r="A79" s="474" t="s">
        <v>180</v>
      </c>
      <c r="B79" s="475"/>
      <c r="C79" s="475"/>
      <c r="D79" s="475"/>
      <c r="E79" s="475"/>
      <c r="F79" s="283" t="s">
        <v>24</v>
      </c>
      <c r="G79" s="291">
        <f>SUM(G70,G78)</f>
        <v>21477448</v>
      </c>
      <c r="H79" s="33"/>
      <c r="I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320" t="s">
        <v>4</v>
      </c>
      <c r="C80" s="321" t="s">
        <v>175</v>
      </c>
      <c r="D80" s="315"/>
      <c r="E80" s="33"/>
      <c r="F80" s="292" t="s">
        <v>24</v>
      </c>
      <c r="G80" s="149"/>
      <c r="H80" s="149"/>
      <c r="I80" s="149"/>
      <c r="J80" s="33"/>
      <c r="K80" s="33"/>
      <c r="L80" s="33"/>
      <c r="M80" s="33"/>
      <c r="N80" s="33"/>
      <c r="O80" s="33"/>
      <c r="P80" s="33"/>
      <c r="Q80" s="143"/>
    </row>
    <row r="81" spans="1:17" ht="8.25" customHeight="1" x14ac:dyDescent="0.25">
      <c r="A81" s="32"/>
      <c r="B81" s="371" t="s">
        <v>6</v>
      </c>
      <c r="C81" s="317">
        <v>1</v>
      </c>
      <c r="D81" s="314"/>
      <c r="E81" s="33"/>
      <c r="F81" s="293" t="s">
        <v>24</v>
      </c>
      <c r="G81" s="294"/>
      <c r="H81" s="149"/>
      <c r="I81" s="149"/>
      <c r="J81" s="33"/>
      <c r="K81" s="33"/>
      <c r="L81" s="33"/>
      <c r="M81" s="33"/>
      <c r="N81" s="39"/>
      <c r="O81" s="33"/>
      <c r="P81" s="33"/>
      <c r="Q81" s="143"/>
    </row>
    <row r="82" spans="1:17" ht="8.25" customHeight="1" x14ac:dyDescent="0.25">
      <c r="A82" s="32"/>
      <c r="B82" s="371" t="s">
        <v>7</v>
      </c>
      <c r="C82" s="317">
        <v>2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371" t="s">
        <v>8</v>
      </c>
      <c r="C83" s="317">
        <v>3</v>
      </c>
      <c r="D83" s="3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371" t="s">
        <v>9</v>
      </c>
      <c r="C84" s="317">
        <v>4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472" t="s">
        <v>176</v>
      </c>
      <c r="C85" s="47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371" t="s">
        <v>11</v>
      </c>
      <c r="C86" s="317">
        <v>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371" t="s">
        <v>12</v>
      </c>
      <c r="C87" s="317">
        <v>7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371" t="s">
        <v>177</v>
      </c>
      <c r="C88" s="372"/>
      <c r="D88" s="31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32"/>
      <c r="B89" s="371" t="s">
        <v>14</v>
      </c>
      <c r="C89" s="317">
        <v>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43"/>
    </row>
    <row r="90" spans="1:17" ht="8.25" customHeight="1" x14ac:dyDescent="0.25">
      <c r="A90" s="63"/>
      <c r="B90" s="56" t="s">
        <v>24</v>
      </c>
      <c r="C90" s="57" t="s">
        <v>24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44"/>
    </row>
  </sheetData>
  <mergeCells count="3">
    <mergeCell ref="A78:E78"/>
    <mergeCell ref="A79:E79"/>
    <mergeCell ref="B85:C85"/>
  </mergeCells>
  <pageMargins left="0.25" right="0.25" top="0.25" bottom="0.2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87"/>
  <sheetViews>
    <sheetView topLeftCell="D61" zoomScale="200" zoomScaleNormal="200" workbookViewId="0">
      <selection activeCell="I22" sqref="I2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195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5.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127" t="s">
        <v>26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50.76</v>
      </c>
      <c r="H3" s="421"/>
      <c r="I3" s="421">
        <v>2.4900000000000002</v>
      </c>
      <c r="J3" s="420">
        <v>1.99</v>
      </c>
      <c r="K3" s="421"/>
      <c r="L3" s="422">
        <v>1.69</v>
      </c>
      <c r="M3" s="423">
        <v>2.84</v>
      </c>
      <c r="N3" s="424">
        <v>8.17</v>
      </c>
      <c r="O3" s="388">
        <v>99.41</v>
      </c>
      <c r="P3" s="194">
        <f>SUM(G3:O3)</f>
        <v>167.35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50.76</v>
      </c>
      <c r="H4" s="384"/>
      <c r="I4" s="384">
        <v>2.4900000000000002</v>
      </c>
      <c r="J4" s="385">
        <v>1.99</v>
      </c>
      <c r="K4" s="384"/>
      <c r="L4" s="386">
        <v>1.69</v>
      </c>
      <c r="M4" s="387">
        <v>5</v>
      </c>
      <c r="N4" s="399">
        <v>8.17</v>
      </c>
      <c r="O4" s="388">
        <v>99.41</v>
      </c>
      <c r="P4" s="194">
        <f t="shared" ref="P4:P66" si="0">SUM(G4:O4)</f>
        <v>169.51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68.040000000000006</v>
      </c>
      <c r="H5" s="384">
        <v>11.92</v>
      </c>
      <c r="I5" s="384">
        <v>2.98</v>
      </c>
      <c r="J5" s="385">
        <v>2.98</v>
      </c>
      <c r="K5" s="385"/>
      <c r="L5" s="386"/>
      <c r="M5" s="387">
        <v>2.84</v>
      </c>
      <c r="N5" s="399">
        <v>8.17</v>
      </c>
      <c r="O5" s="388">
        <v>99.41</v>
      </c>
      <c r="P5" s="194">
        <f t="shared" si="0"/>
        <v>196.34000000000003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857163</v>
      </c>
      <c r="G6" s="403">
        <v>68.040000000000006</v>
      </c>
      <c r="H6" s="393">
        <v>11.92</v>
      </c>
      <c r="I6" s="393">
        <v>2.98</v>
      </c>
      <c r="J6" s="394">
        <v>2.98</v>
      </c>
      <c r="K6" s="394"/>
      <c r="L6" s="395"/>
      <c r="M6" s="396">
        <v>5</v>
      </c>
      <c r="N6" s="397">
        <v>8.17</v>
      </c>
      <c r="O6" s="400">
        <v>99.41</v>
      </c>
      <c r="P6" s="194">
        <f t="shared" si="0"/>
        <v>198.5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679229</v>
      </c>
      <c r="G7" s="168">
        <v>50.76</v>
      </c>
      <c r="H7" s="150"/>
      <c r="I7" s="150">
        <v>2.4900000000000002</v>
      </c>
      <c r="J7" s="149">
        <v>1.99</v>
      </c>
      <c r="K7" s="150"/>
      <c r="L7" s="170">
        <v>1.69</v>
      </c>
      <c r="M7" s="361">
        <v>2.84</v>
      </c>
      <c r="N7" s="150">
        <v>11.78</v>
      </c>
      <c r="O7" s="154">
        <v>99.41</v>
      </c>
      <c r="P7" s="194">
        <f t="shared" si="0"/>
        <v>170.95999999999998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769283</v>
      </c>
      <c r="G8" s="380">
        <v>50.76</v>
      </c>
      <c r="H8" s="384"/>
      <c r="I8" s="384">
        <v>2.4900000000000002</v>
      </c>
      <c r="J8" s="385">
        <v>1.99</v>
      </c>
      <c r="K8" s="384"/>
      <c r="L8" s="386">
        <v>1.69</v>
      </c>
      <c r="M8" s="387">
        <v>2.84</v>
      </c>
      <c r="N8" s="384">
        <v>9.1</v>
      </c>
      <c r="O8" s="388">
        <v>99.41</v>
      </c>
      <c r="P8" s="194">
        <f t="shared" si="0"/>
        <v>168.27999999999997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767656</v>
      </c>
      <c r="G9" s="168">
        <v>50.76</v>
      </c>
      <c r="H9" s="150"/>
      <c r="I9" s="150">
        <v>2.4900000000000002</v>
      </c>
      <c r="J9" s="149">
        <v>1.99</v>
      </c>
      <c r="K9" s="150"/>
      <c r="L9" s="170">
        <v>1.69</v>
      </c>
      <c r="M9" s="339">
        <v>2.84</v>
      </c>
      <c r="N9" s="153">
        <v>13.03</v>
      </c>
      <c r="O9" s="154">
        <v>99.41</v>
      </c>
      <c r="P9" s="194">
        <f t="shared" si="0"/>
        <v>172.20999999999998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66.52</v>
      </c>
      <c r="H10" s="393"/>
      <c r="I10" s="393">
        <v>10</v>
      </c>
      <c r="J10" s="393">
        <v>3</v>
      </c>
      <c r="K10" s="393">
        <v>0.21</v>
      </c>
      <c r="L10" s="395"/>
      <c r="M10" s="396">
        <v>3.99</v>
      </c>
      <c r="N10" s="393">
        <v>18</v>
      </c>
      <c r="O10" s="397">
        <v>98.66</v>
      </c>
      <c r="P10" s="194">
        <f t="shared" si="0"/>
        <v>200.38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732665</v>
      </c>
      <c r="G11" s="380">
        <v>66.52</v>
      </c>
      <c r="H11" s="384"/>
      <c r="I11" s="384">
        <v>10</v>
      </c>
      <c r="J11" s="384">
        <v>3</v>
      </c>
      <c r="K11" s="384">
        <v>0.21</v>
      </c>
      <c r="L11" s="386"/>
      <c r="M11" s="387">
        <v>3.99</v>
      </c>
      <c r="N11" s="384">
        <v>18</v>
      </c>
      <c r="O11" s="399">
        <v>98.66</v>
      </c>
      <c r="P11" s="194">
        <f t="shared" si="0"/>
        <v>200.38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66.52</v>
      </c>
      <c r="H12" s="150"/>
      <c r="I12" s="150">
        <v>10</v>
      </c>
      <c r="J12" s="150">
        <v>3</v>
      </c>
      <c r="K12" s="150">
        <v>0.21</v>
      </c>
      <c r="L12" s="170"/>
      <c r="M12" s="339">
        <v>3.99</v>
      </c>
      <c r="N12" s="149">
        <v>11.61</v>
      </c>
      <c r="O12" s="153">
        <v>98.66</v>
      </c>
      <c r="P12" s="194">
        <f t="shared" si="0"/>
        <v>193.98999999999998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908356</v>
      </c>
      <c r="G13" s="168">
        <v>66.52</v>
      </c>
      <c r="H13" s="150"/>
      <c r="I13" s="150">
        <v>10</v>
      </c>
      <c r="J13" s="150">
        <v>3</v>
      </c>
      <c r="K13" s="150">
        <v>0.21</v>
      </c>
      <c r="L13" s="170"/>
      <c r="M13" s="339">
        <v>6</v>
      </c>
      <c r="N13" s="149">
        <v>11.61</v>
      </c>
      <c r="O13" s="153">
        <v>102.89</v>
      </c>
      <c r="P13" s="194">
        <f t="shared" si="0"/>
        <v>200.23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1102878</v>
      </c>
      <c r="G14" s="389">
        <v>50.76</v>
      </c>
      <c r="H14" s="393"/>
      <c r="I14" s="393">
        <v>2.4900000000000002</v>
      </c>
      <c r="J14" s="393">
        <v>1.99</v>
      </c>
      <c r="K14" s="393"/>
      <c r="L14" s="395">
        <v>1.69</v>
      </c>
      <c r="M14" s="401">
        <v>5</v>
      </c>
      <c r="N14" s="393">
        <v>16.32</v>
      </c>
      <c r="O14" s="400">
        <v>99.41</v>
      </c>
      <c r="P14" s="194">
        <f t="shared" si="0"/>
        <v>177.66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50.76</v>
      </c>
      <c r="H15" s="150"/>
      <c r="I15" s="150">
        <v>2.4900000000000002</v>
      </c>
      <c r="J15" s="150">
        <v>1.99</v>
      </c>
      <c r="K15" s="150"/>
      <c r="L15" s="170">
        <v>1.69</v>
      </c>
      <c r="M15" s="344">
        <v>5</v>
      </c>
      <c r="N15" s="150">
        <v>18</v>
      </c>
      <c r="O15" s="154">
        <v>99.41</v>
      </c>
      <c r="P15" s="194">
        <f t="shared" si="0"/>
        <v>179.34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50.76</v>
      </c>
      <c r="H16" s="150"/>
      <c r="I16" s="150">
        <v>2.4900000000000002</v>
      </c>
      <c r="J16" s="150">
        <v>1.99</v>
      </c>
      <c r="K16" s="150"/>
      <c r="L16" s="170">
        <v>1.69</v>
      </c>
      <c r="M16" s="339">
        <v>2.84</v>
      </c>
      <c r="N16" s="150">
        <v>18</v>
      </c>
      <c r="O16" s="154">
        <v>99.41</v>
      </c>
      <c r="P16" s="194">
        <f t="shared" si="0"/>
        <v>177.18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503203</v>
      </c>
      <c r="G17" s="168">
        <v>50.76</v>
      </c>
      <c r="H17" s="150"/>
      <c r="I17" s="150">
        <v>2.4900000000000002</v>
      </c>
      <c r="J17" s="150">
        <v>1.99</v>
      </c>
      <c r="K17" s="150"/>
      <c r="L17" s="170">
        <v>1.69</v>
      </c>
      <c r="M17" s="339">
        <v>5</v>
      </c>
      <c r="N17" s="150">
        <v>18</v>
      </c>
      <c r="O17" s="154">
        <v>99.41</v>
      </c>
      <c r="P17" s="194">
        <f t="shared" si="0"/>
        <v>179.34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50.76</v>
      </c>
      <c r="H18" s="393"/>
      <c r="I18" s="393">
        <v>2.4900000000000002</v>
      </c>
      <c r="J18" s="393">
        <v>1.99</v>
      </c>
      <c r="K18" s="393"/>
      <c r="L18" s="395">
        <v>1.69</v>
      </c>
      <c r="M18" s="401">
        <v>5</v>
      </c>
      <c r="N18" s="393">
        <v>16.36</v>
      </c>
      <c r="O18" s="400">
        <v>99.41</v>
      </c>
      <c r="P18" s="194">
        <f t="shared" si="0"/>
        <v>177.7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840567</v>
      </c>
      <c r="G19" s="380">
        <v>50.76</v>
      </c>
      <c r="H19" s="384"/>
      <c r="I19" s="384">
        <v>2.4900000000000002</v>
      </c>
      <c r="J19" s="384">
        <v>1.99</v>
      </c>
      <c r="K19" s="384"/>
      <c r="L19" s="386">
        <v>1.69</v>
      </c>
      <c r="M19" s="387">
        <v>2.84</v>
      </c>
      <c r="N19" s="384">
        <v>16.36</v>
      </c>
      <c r="O19" s="388">
        <v>99.41</v>
      </c>
      <c r="P19" s="194">
        <f t="shared" si="0"/>
        <v>175.54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168">
        <v>60.88</v>
      </c>
      <c r="H20" s="150">
        <v>9.65</v>
      </c>
      <c r="I20" s="150">
        <v>9.65</v>
      </c>
      <c r="J20" s="150">
        <v>2.9</v>
      </c>
      <c r="K20" s="149"/>
      <c r="L20" s="170"/>
      <c r="M20" s="339">
        <v>5</v>
      </c>
      <c r="N20" s="149">
        <v>24.35</v>
      </c>
      <c r="O20" s="154">
        <v>99.41</v>
      </c>
      <c r="P20" s="194">
        <f t="shared" si="0"/>
        <v>211.84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786992</v>
      </c>
      <c r="G21" s="168">
        <v>50.76</v>
      </c>
      <c r="H21" s="150"/>
      <c r="I21" s="150">
        <v>2.4900000000000002</v>
      </c>
      <c r="J21" s="150">
        <v>1.99</v>
      </c>
      <c r="K21" s="150"/>
      <c r="L21" s="170">
        <v>1.69</v>
      </c>
      <c r="M21" s="339">
        <v>2.84</v>
      </c>
      <c r="N21" s="149">
        <v>24.35</v>
      </c>
      <c r="O21" s="154">
        <v>99.41</v>
      </c>
      <c r="P21" s="194">
        <f t="shared" si="0"/>
        <v>183.53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50.76</v>
      </c>
      <c r="H22" s="393"/>
      <c r="I22" s="393">
        <v>2.4900000000000002</v>
      </c>
      <c r="J22" s="393">
        <v>1.99</v>
      </c>
      <c r="K22" s="393"/>
      <c r="L22" s="395">
        <v>1.69</v>
      </c>
      <c r="M22" s="396">
        <v>2.84</v>
      </c>
      <c r="N22" s="393">
        <v>10</v>
      </c>
      <c r="O22" s="400">
        <v>99.41</v>
      </c>
      <c r="P22" s="194">
        <f t="shared" si="0"/>
        <v>169.18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838444</v>
      </c>
      <c r="G23" s="402">
        <v>68.040000000000006</v>
      </c>
      <c r="H23" s="384">
        <v>11.92</v>
      </c>
      <c r="I23" s="384">
        <v>2.98</v>
      </c>
      <c r="J23" s="384">
        <v>2.98</v>
      </c>
      <c r="K23" s="385"/>
      <c r="L23" s="386"/>
      <c r="M23" s="387">
        <v>5</v>
      </c>
      <c r="N23" s="384">
        <v>10</v>
      </c>
      <c r="O23" s="388">
        <v>99.41</v>
      </c>
      <c r="P23" s="194">
        <f t="shared" si="0"/>
        <v>200.33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50.76</v>
      </c>
      <c r="H24" s="150"/>
      <c r="I24" s="150">
        <v>2.4900000000000002</v>
      </c>
      <c r="J24" s="150">
        <v>1.99</v>
      </c>
      <c r="K24" s="150"/>
      <c r="L24" s="170">
        <v>1.69</v>
      </c>
      <c r="M24" s="339">
        <v>2.84</v>
      </c>
      <c r="N24" s="150">
        <v>8.33</v>
      </c>
      <c r="O24" s="154">
        <v>99.41</v>
      </c>
      <c r="P24" s="194">
        <f t="shared" si="0"/>
        <v>167.51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720199</v>
      </c>
      <c r="G25" s="168">
        <v>50.76</v>
      </c>
      <c r="H25" s="150"/>
      <c r="I25" s="150">
        <v>2.4900000000000002</v>
      </c>
      <c r="J25" s="150">
        <v>1.99</v>
      </c>
      <c r="K25" s="150"/>
      <c r="L25" s="170">
        <v>1.69</v>
      </c>
      <c r="M25" s="339">
        <v>5</v>
      </c>
      <c r="N25" s="150">
        <v>8.33</v>
      </c>
      <c r="O25" s="154">
        <v>99.41</v>
      </c>
      <c r="P25" s="194">
        <f t="shared" si="0"/>
        <v>169.67000000000002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50.76</v>
      </c>
      <c r="H26" s="393"/>
      <c r="I26" s="393">
        <v>2.4900000000000002</v>
      </c>
      <c r="J26" s="393">
        <v>1.99</v>
      </c>
      <c r="K26" s="393"/>
      <c r="L26" s="395">
        <v>1.69</v>
      </c>
      <c r="M26" s="401">
        <v>5</v>
      </c>
      <c r="N26" s="393">
        <v>18</v>
      </c>
      <c r="O26" s="400">
        <v>99.41</v>
      </c>
      <c r="P26" s="194">
        <f t="shared" si="0"/>
        <v>179.34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50.76</v>
      </c>
      <c r="H27" s="384"/>
      <c r="I27" s="384">
        <v>2.4900000000000002</v>
      </c>
      <c r="J27" s="384">
        <v>1.99</v>
      </c>
      <c r="K27" s="384"/>
      <c r="L27" s="386">
        <v>1.69</v>
      </c>
      <c r="M27" s="387">
        <v>5</v>
      </c>
      <c r="N27" s="384">
        <v>18</v>
      </c>
      <c r="O27" s="388">
        <v>99.41</v>
      </c>
      <c r="P27" s="194">
        <f t="shared" si="0"/>
        <v>179.34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635498</v>
      </c>
      <c r="G28" s="380">
        <v>50.76</v>
      </c>
      <c r="H28" s="384"/>
      <c r="I28" s="384">
        <v>2.4900000000000002</v>
      </c>
      <c r="J28" s="384">
        <v>1.99</v>
      </c>
      <c r="K28" s="384"/>
      <c r="L28" s="386">
        <v>1.69</v>
      </c>
      <c r="M28" s="387">
        <v>3.99</v>
      </c>
      <c r="N28" s="384">
        <v>18</v>
      </c>
      <c r="O28" s="388">
        <v>99.41</v>
      </c>
      <c r="P28" s="194">
        <f t="shared" si="0"/>
        <v>178.32999999999998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50.76</v>
      </c>
      <c r="H29" s="150"/>
      <c r="I29" s="150">
        <v>2.4900000000000002</v>
      </c>
      <c r="J29" s="150">
        <v>1.99</v>
      </c>
      <c r="K29" s="150"/>
      <c r="L29" s="170">
        <v>1.69</v>
      </c>
      <c r="M29" s="339">
        <v>5</v>
      </c>
      <c r="N29" s="150">
        <v>21.96</v>
      </c>
      <c r="O29" s="154">
        <v>99.41</v>
      </c>
      <c r="P29" s="194">
        <f t="shared" si="0"/>
        <v>183.3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768410</v>
      </c>
      <c r="G30" s="345">
        <v>59.67</v>
      </c>
      <c r="H30" s="150">
        <v>3.94</v>
      </c>
      <c r="I30" s="150">
        <v>3.94</v>
      </c>
      <c r="J30" s="150"/>
      <c r="K30" s="149"/>
      <c r="L30" s="170"/>
      <c r="M30" s="339">
        <v>5</v>
      </c>
      <c r="N30" s="150">
        <v>21.96</v>
      </c>
      <c r="O30" s="154">
        <v>99.41</v>
      </c>
      <c r="P30" s="194">
        <f t="shared" si="0"/>
        <v>193.92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50.76</v>
      </c>
      <c r="H31" s="384"/>
      <c r="I31" s="384">
        <v>2.4900000000000002</v>
      </c>
      <c r="J31" s="384">
        <v>1.99</v>
      </c>
      <c r="K31" s="384"/>
      <c r="L31" s="386">
        <v>1.69</v>
      </c>
      <c r="M31" s="387">
        <v>5</v>
      </c>
      <c r="N31" s="384">
        <v>5.94</v>
      </c>
      <c r="O31" s="399">
        <v>99.84</v>
      </c>
      <c r="P31" s="194">
        <f t="shared" si="0"/>
        <v>167.71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50.76</v>
      </c>
      <c r="H32" s="393"/>
      <c r="I32" s="393">
        <v>2.4900000000000002</v>
      </c>
      <c r="J32" s="393">
        <v>1.99</v>
      </c>
      <c r="K32" s="393"/>
      <c r="L32" s="395">
        <v>1.69</v>
      </c>
      <c r="M32" s="396">
        <v>3.99</v>
      </c>
      <c r="N32" s="393">
        <v>5.94</v>
      </c>
      <c r="O32" s="397">
        <v>99.84</v>
      </c>
      <c r="P32" s="194">
        <f t="shared" si="0"/>
        <v>166.7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59.67</v>
      </c>
      <c r="H33" s="384">
        <v>3.94</v>
      </c>
      <c r="I33" s="384">
        <v>3.94</v>
      </c>
      <c r="J33" s="384"/>
      <c r="K33" s="385"/>
      <c r="L33" s="386"/>
      <c r="M33" s="387">
        <v>5</v>
      </c>
      <c r="N33" s="384">
        <v>5.94</v>
      </c>
      <c r="O33" s="399">
        <v>99.84</v>
      </c>
      <c r="P33" s="194">
        <f t="shared" si="0"/>
        <v>178.32999999999998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59.67</v>
      </c>
      <c r="H34" s="384">
        <v>3.94</v>
      </c>
      <c r="I34" s="384">
        <v>3.94</v>
      </c>
      <c r="J34" s="384"/>
      <c r="K34" s="385"/>
      <c r="L34" s="386"/>
      <c r="M34" s="387">
        <v>5</v>
      </c>
      <c r="N34" s="384">
        <v>5.94</v>
      </c>
      <c r="O34" s="399">
        <v>98.66</v>
      </c>
      <c r="P34" s="194">
        <f t="shared" si="0"/>
        <v>177.14999999999998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59.67</v>
      </c>
      <c r="H35" s="384">
        <v>3.94</v>
      </c>
      <c r="I35" s="384">
        <v>3.94</v>
      </c>
      <c r="J35" s="384"/>
      <c r="K35" s="385"/>
      <c r="L35" s="386"/>
      <c r="M35" s="387">
        <v>3.99</v>
      </c>
      <c r="N35" s="384">
        <v>5.94</v>
      </c>
      <c r="O35" s="399">
        <v>98.66</v>
      </c>
      <c r="P35" s="194">
        <f t="shared" si="0"/>
        <v>176.14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757605</v>
      </c>
      <c r="G36" s="403">
        <v>59.67</v>
      </c>
      <c r="H36" s="393">
        <v>3.94</v>
      </c>
      <c r="I36" s="393">
        <v>3.94</v>
      </c>
      <c r="J36" s="393"/>
      <c r="K36" s="394"/>
      <c r="L36" s="395"/>
      <c r="M36" s="396">
        <v>3.99</v>
      </c>
      <c r="N36" s="393">
        <v>5.94</v>
      </c>
      <c r="O36" s="397">
        <v>99.84</v>
      </c>
      <c r="P36" s="194">
        <f t="shared" si="0"/>
        <v>177.32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66.52</v>
      </c>
      <c r="H37" s="150"/>
      <c r="I37" s="150">
        <v>10</v>
      </c>
      <c r="J37" s="150">
        <v>3</v>
      </c>
      <c r="K37" s="150">
        <v>0.21</v>
      </c>
      <c r="L37" s="170"/>
      <c r="M37" s="339">
        <v>3.99</v>
      </c>
      <c r="N37" s="150">
        <v>18</v>
      </c>
      <c r="O37" s="153">
        <v>98.66</v>
      </c>
      <c r="P37" s="194">
        <f t="shared" si="0"/>
        <v>200.38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66.52</v>
      </c>
      <c r="H38" s="150"/>
      <c r="I38" s="150">
        <v>10</v>
      </c>
      <c r="J38" s="150">
        <v>3</v>
      </c>
      <c r="K38" s="149">
        <v>0.21</v>
      </c>
      <c r="L38" s="170"/>
      <c r="M38" s="339">
        <v>3.99</v>
      </c>
      <c r="N38" s="150">
        <v>18</v>
      </c>
      <c r="O38" s="153">
        <v>99.84</v>
      </c>
      <c r="P38" s="194">
        <f t="shared" si="0"/>
        <v>201.56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50.76</v>
      </c>
      <c r="H39" s="150"/>
      <c r="I39" s="150">
        <v>2.4900000000000002</v>
      </c>
      <c r="J39" s="150">
        <v>1.99</v>
      </c>
      <c r="K39" s="150"/>
      <c r="L39" s="170">
        <v>1.69</v>
      </c>
      <c r="M39" s="339">
        <v>5</v>
      </c>
      <c r="N39" s="150">
        <v>18</v>
      </c>
      <c r="O39" s="153">
        <v>99.84</v>
      </c>
      <c r="P39" s="194">
        <f t="shared" si="0"/>
        <v>179.77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50.76</v>
      </c>
      <c r="H40" s="150"/>
      <c r="I40" s="150">
        <v>2.4900000000000002</v>
      </c>
      <c r="J40" s="150">
        <v>1.99</v>
      </c>
      <c r="K40" s="150"/>
      <c r="L40" s="170">
        <v>1.69</v>
      </c>
      <c r="M40" s="339">
        <v>3.99</v>
      </c>
      <c r="N40" s="150">
        <v>18</v>
      </c>
      <c r="O40" s="153">
        <v>98.66</v>
      </c>
      <c r="P40" s="194">
        <f t="shared" si="0"/>
        <v>177.57999999999998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712037</v>
      </c>
      <c r="G41" s="168">
        <v>50.76</v>
      </c>
      <c r="H41" s="150"/>
      <c r="I41" s="150">
        <v>2.4900000000000002</v>
      </c>
      <c r="J41" s="150">
        <v>1.99</v>
      </c>
      <c r="K41" s="150"/>
      <c r="L41" s="170">
        <v>1.69</v>
      </c>
      <c r="M41" s="339">
        <v>3.99</v>
      </c>
      <c r="N41" s="150">
        <v>18</v>
      </c>
      <c r="O41" s="153">
        <v>99.84</v>
      </c>
      <c r="P41" s="194">
        <f t="shared" si="0"/>
        <v>178.76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66.52</v>
      </c>
      <c r="H42" s="393"/>
      <c r="I42" s="393">
        <v>10</v>
      </c>
      <c r="J42" s="393">
        <v>3</v>
      </c>
      <c r="K42" s="393">
        <v>0.21</v>
      </c>
      <c r="L42" s="395"/>
      <c r="M42" s="401">
        <v>3.99</v>
      </c>
      <c r="N42" s="393">
        <v>14.49</v>
      </c>
      <c r="O42" s="397">
        <v>98.66</v>
      </c>
      <c r="P42" s="194">
        <f t="shared" si="0"/>
        <v>196.86999999999998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66.52</v>
      </c>
      <c r="H43" s="384"/>
      <c r="I43" s="384">
        <v>10</v>
      </c>
      <c r="J43" s="384">
        <v>3</v>
      </c>
      <c r="K43" s="385">
        <v>0.21</v>
      </c>
      <c r="L43" s="386"/>
      <c r="M43" s="387">
        <v>3.99</v>
      </c>
      <c r="N43" s="384">
        <v>14.49</v>
      </c>
      <c r="O43" s="399">
        <v>99.84</v>
      </c>
      <c r="P43" s="194">
        <f t="shared" si="0"/>
        <v>198.04999999999998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168">
        <v>50.76</v>
      </c>
      <c r="H44" s="150"/>
      <c r="I44" s="150">
        <v>2.4900000000000002</v>
      </c>
      <c r="J44" s="150">
        <v>1.99</v>
      </c>
      <c r="K44" s="150"/>
      <c r="L44" s="170">
        <v>1.69</v>
      </c>
      <c r="M44" s="404">
        <v>5</v>
      </c>
      <c r="N44" s="384">
        <v>14.49</v>
      </c>
      <c r="O44" s="399">
        <v>99.84</v>
      </c>
      <c r="P44" s="194">
        <f t="shared" si="0"/>
        <v>176.26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759376</v>
      </c>
      <c r="G45" s="168">
        <v>50.76</v>
      </c>
      <c r="H45" s="150"/>
      <c r="I45" s="150">
        <v>2.4900000000000002</v>
      </c>
      <c r="J45" s="150">
        <v>1.99</v>
      </c>
      <c r="K45" s="150"/>
      <c r="L45" s="170">
        <v>1.69</v>
      </c>
      <c r="M45" s="387">
        <v>3.99</v>
      </c>
      <c r="N45" s="384">
        <v>14.49</v>
      </c>
      <c r="O45" s="399">
        <v>99.84</v>
      </c>
      <c r="P45" s="194">
        <f t="shared" si="0"/>
        <v>175.25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66.52</v>
      </c>
      <c r="H46" s="150"/>
      <c r="I46" s="150">
        <v>10</v>
      </c>
      <c r="J46" s="150">
        <v>3</v>
      </c>
      <c r="K46" s="150">
        <v>0.21</v>
      </c>
      <c r="L46" s="170"/>
      <c r="M46" s="339">
        <v>6</v>
      </c>
      <c r="N46" s="150">
        <v>9.48</v>
      </c>
      <c r="O46" s="153">
        <v>102.89</v>
      </c>
      <c r="P46" s="194">
        <f t="shared" si="0"/>
        <v>198.1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66.52</v>
      </c>
      <c r="H47" s="156"/>
      <c r="I47" s="156">
        <v>10</v>
      </c>
      <c r="J47" s="156">
        <v>3</v>
      </c>
      <c r="K47" s="156">
        <v>0.21</v>
      </c>
      <c r="L47" s="172"/>
      <c r="M47" s="342">
        <v>6</v>
      </c>
      <c r="N47" s="156">
        <v>9.48</v>
      </c>
      <c r="O47" s="148">
        <v>104.07</v>
      </c>
      <c r="P47" s="194">
        <f t="shared" si="0"/>
        <v>199.27999999999997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791144</v>
      </c>
      <c r="G48" s="168">
        <v>50.76</v>
      </c>
      <c r="H48" s="150"/>
      <c r="I48" s="150">
        <v>2.4900000000000002</v>
      </c>
      <c r="J48" s="150">
        <v>1.99</v>
      </c>
      <c r="K48" s="150"/>
      <c r="L48" s="170">
        <v>1.69</v>
      </c>
      <c r="M48" s="339">
        <v>6</v>
      </c>
      <c r="N48" s="150">
        <v>9.48</v>
      </c>
      <c r="O48" s="153">
        <v>104.07</v>
      </c>
      <c r="P48" s="194">
        <f t="shared" si="0"/>
        <v>176.48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750045</v>
      </c>
      <c r="G49" s="380">
        <v>66.52</v>
      </c>
      <c r="H49" s="384"/>
      <c r="I49" s="384">
        <v>10</v>
      </c>
      <c r="J49" s="384">
        <v>3</v>
      </c>
      <c r="K49" s="384">
        <v>0.21</v>
      </c>
      <c r="L49" s="386"/>
      <c r="M49" s="387">
        <v>6</v>
      </c>
      <c r="N49" s="384">
        <v>8</v>
      </c>
      <c r="O49" s="399">
        <v>102.89</v>
      </c>
      <c r="P49" s="194">
        <f t="shared" si="0"/>
        <v>196.62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675377</v>
      </c>
      <c r="G50" s="168">
        <v>66.52</v>
      </c>
      <c r="H50" s="150"/>
      <c r="I50" s="150">
        <v>10</v>
      </c>
      <c r="J50" s="150">
        <v>3</v>
      </c>
      <c r="K50" s="149">
        <v>0.21</v>
      </c>
      <c r="L50" s="170"/>
      <c r="M50" s="339">
        <v>3.99</v>
      </c>
      <c r="N50" s="150">
        <v>18</v>
      </c>
      <c r="O50" s="153">
        <v>98.66</v>
      </c>
      <c r="P50" s="194">
        <f t="shared" si="0"/>
        <v>200.38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636883</v>
      </c>
      <c r="G51" s="389">
        <v>66.52</v>
      </c>
      <c r="H51" s="393"/>
      <c r="I51" s="393">
        <v>10</v>
      </c>
      <c r="J51" s="393">
        <v>3</v>
      </c>
      <c r="K51" s="393">
        <v>0.21</v>
      </c>
      <c r="L51" s="395"/>
      <c r="M51" s="396">
        <v>3.99</v>
      </c>
      <c r="N51" s="393">
        <v>13.35</v>
      </c>
      <c r="O51" s="397">
        <v>98.66</v>
      </c>
      <c r="P51" s="194">
        <f t="shared" si="0"/>
        <v>195.72999999999996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66.52</v>
      </c>
      <c r="H52" s="150"/>
      <c r="I52" s="150">
        <v>10</v>
      </c>
      <c r="J52" s="150">
        <v>3</v>
      </c>
      <c r="K52" s="149">
        <v>0.21</v>
      </c>
      <c r="L52" s="170"/>
      <c r="M52" s="339">
        <v>5</v>
      </c>
      <c r="N52" s="150">
        <v>10.199999999999999</v>
      </c>
      <c r="O52" s="153">
        <v>98.66</v>
      </c>
      <c r="P52" s="194">
        <f t="shared" si="0"/>
        <v>193.58999999999997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66.52</v>
      </c>
      <c r="H53" s="150"/>
      <c r="I53" s="150">
        <v>10</v>
      </c>
      <c r="J53" s="150">
        <v>3</v>
      </c>
      <c r="K53" s="149">
        <v>0.21</v>
      </c>
      <c r="L53" s="170"/>
      <c r="M53" s="339">
        <v>3.99</v>
      </c>
      <c r="N53" s="150">
        <v>10.199999999999999</v>
      </c>
      <c r="O53" s="153">
        <v>98.66</v>
      </c>
      <c r="P53" s="194">
        <f t="shared" si="0"/>
        <v>192.57999999999998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59.67</v>
      </c>
      <c r="H54" s="150">
        <v>3.94</v>
      </c>
      <c r="I54" s="150">
        <v>3.94</v>
      </c>
      <c r="J54" s="150"/>
      <c r="K54" s="149"/>
      <c r="L54" s="170"/>
      <c r="M54" s="339">
        <v>5</v>
      </c>
      <c r="N54" s="150">
        <v>10.199999999999999</v>
      </c>
      <c r="O54" s="153">
        <v>98.66</v>
      </c>
      <c r="P54" s="194">
        <f t="shared" si="0"/>
        <v>181.41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784295</v>
      </c>
      <c r="G55" s="345">
        <v>59.67</v>
      </c>
      <c r="H55" s="150">
        <v>3.94</v>
      </c>
      <c r="I55" s="150">
        <v>3.94</v>
      </c>
      <c r="J55" s="150"/>
      <c r="K55" s="149"/>
      <c r="L55" s="170"/>
      <c r="M55" s="339">
        <v>3.99</v>
      </c>
      <c r="N55" s="150">
        <v>10.199999999999999</v>
      </c>
      <c r="O55" s="153">
        <v>98.66</v>
      </c>
      <c r="P55" s="194">
        <f t="shared" si="0"/>
        <v>180.39999999999998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66.52</v>
      </c>
      <c r="H56" s="393"/>
      <c r="I56" s="393">
        <v>10</v>
      </c>
      <c r="J56" s="393">
        <v>3</v>
      </c>
      <c r="K56" s="394">
        <v>0.21</v>
      </c>
      <c r="L56" s="395"/>
      <c r="M56" s="396">
        <v>5</v>
      </c>
      <c r="N56" s="393">
        <v>18.36</v>
      </c>
      <c r="O56" s="397">
        <v>98.66</v>
      </c>
      <c r="P56" s="194">
        <f t="shared" si="0"/>
        <v>201.75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59.67</v>
      </c>
      <c r="H57" s="384">
        <v>3.94</v>
      </c>
      <c r="I57" s="384">
        <v>3.94</v>
      </c>
      <c r="J57" s="384"/>
      <c r="K57" s="385"/>
      <c r="L57" s="386"/>
      <c r="M57" s="387">
        <v>3.99</v>
      </c>
      <c r="N57" s="384">
        <v>18.36</v>
      </c>
      <c r="O57" s="399">
        <v>98.66</v>
      </c>
      <c r="P57" s="194">
        <f t="shared" si="0"/>
        <v>188.56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950854</v>
      </c>
      <c r="G58" s="402">
        <v>59.67</v>
      </c>
      <c r="H58" s="384">
        <v>3.94</v>
      </c>
      <c r="I58" s="384">
        <v>3.94</v>
      </c>
      <c r="J58" s="384"/>
      <c r="K58" s="385"/>
      <c r="L58" s="386"/>
      <c r="M58" s="387">
        <v>5</v>
      </c>
      <c r="N58" s="384">
        <v>18.36</v>
      </c>
      <c r="O58" s="399">
        <v>98.66</v>
      </c>
      <c r="P58" s="194">
        <f t="shared" si="0"/>
        <v>189.57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66.52</v>
      </c>
      <c r="H59" s="150"/>
      <c r="I59" s="150">
        <v>10</v>
      </c>
      <c r="J59" s="150">
        <v>3</v>
      </c>
      <c r="K59" s="149">
        <v>0.21</v>
      </c>
      <c r="L59" s="170"/>
      <c r="M59" s="339">
        <v>3.99</v>
      </c>
      <c r="N59" s="149">
        <v>18.170000000000002</v>
      </c>
      <c r="O59" s="153">
        <v>98.66</v>
      </c>
      <c r="P59" s="194">
        <f t="shared" si="0"/>
        <v>200.54999999999998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825386</v>
      </c>
      <c r="G60" s="168">
        <v>66.52</v>
      </c>
      <c r="H60" s="150"/>
      <c r="I60" s="150">
        <v>10</v>
      </c>
      <c r="J60" s="150">
        <v>3</v>
      </c>
      <c r="K60" s="149">
        <v>0.21</v>
      </c>
      <c r="L60" s="170"/>
      <c r="M60" s="339">
        <v>5</v>
      </c>
      <c r="N60" s="149">
        <v>18.170000000000002</v>
      </c>
      <c r="O60" s="153">
        <v>98.66</v>
      </c>
      <c r="P60" s="194">
        <f t="shared" si="0"/>
        <v>201.56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50.76</v>
      </c>
      <c r="H61" s="393"/>
      <c r="I61" s="393">
        <v>2.4900000000000002</v>
      </c>
      <c r="J61" s="393">
        <v>1.99</v>
      </c>
      <c r="K61" s="393"/>
      <c r="L61" s="395">
        <v>1.69</v>
      </c>
      <c r="M61" s="401">
        <v>5</v>
      </c>
      <c r="N61" s="393">
        <v>10.37</v>
      </c>
      <c r="O61" s="400">
        <v>99.41</v>
      </c>
      <c r="P61" s="194">
        <f t="shared" si="0"/>
        <v>171.70999999999998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626545</v>
      </c>
      <c r="G62" s="380">
        <v>50.76</v>
      </c>
      <c r="H62" s="384"/>
      <c r="I62" s="384">
        <v>2.4900000000000002</v>
      </c>
      <c r="J62" s="384">
        <v>1.99</v>
      </c>
      <c r="K62" s="384"/>
      <c r="L62" s="386">
        <v>1.69</v>
      </c>
      <c r="M62" s="387">
        <v>2.84</v>
      </c>
      <c r="N62" s="384">
        <v>10.37</v>
      </c>
      <c r="O62" s="388">
        <v>99.41</v>
      </c>
      <c r="P62" s="194">
        <f t="shared" si="0"/>
        <v>169.55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168">
        <v>50.76</v>
      </c>
      <c r="H63" s="150"/>
      <c r="I63" s="150">
        <v>2.4900000000000002</v>
      </c>
      <c r="J63" s="150">
        <v>1.99</v>
      </c>
      <c r="K63" s="150"/>
      <c r="L63" s="170">
        <v>1.69</v>
      </c>
      <c r="M63" s="344">
        <v>5</v>
      </c>
      <c r="N63" s="150">
        <v>19.47</v>
      </c>
      <c r="O63" s="154">
        <v>99.41</v>
      </c>
      <c r="P63" s="194">
        <f t="shared" si="0"/>
        <v>180.81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719053</v>
      </c>
      <c r="G64" s="168">
        <v>50.76</v>
      </c>
      <c r="H64" s="150"/>
      <c r="I64" s="150">
        <v>2.4900000000000002</v>
      </c>
      <c r="J64" s="150">
        <v>1.99</v>
      </c>
      <c r="K64" s="150"/>
      <c r="L64" s="170">
        <v>1.69</v>
      </c>
      <c r="M64" s="195">
        <v>3.99</v>
      </c>
      <c r="N64" s="150">
        <v>19.47</v>
      </c>
      <c r="O64" s="154">
        <v>99.41</v>
      </c>
      <c r="P64" s="194">
        <f t="shared" si="0"/>
        <v>179.8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781528</v>
      </c>
      <c r="G65" s="380">
        <v>50.76</v>
      </c>
      <c r="H65" s="384"/>
      <c r="I65" s="384">
        <v>2.4900000000000002</v>
      </c>
      <c r="J65" s="384">
        <v>1.99</v>
      </c>
      <c r="K65" s="384"/>
      <c r="L65" s="386">
        <v>1.69</v>
      </c>
      <c r="M65" s="404">
        <v>5</v>
      </c>
      <c r="N65" s="399">
        <v>18.55</v>
      </c>
      <c r="O65" s="388">
        <v>99.41</v>
      </c>
      <c r="P65" s="194">
        <f t="shared" si="0"/>
        <v>179.89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805063</v>
      </c>
      <c r="G66" s="168">
        <v>50.76</v>
      </c>
      <c r="H66" s="150"/>
      <c r="I66" s="150">
        <v>2.4900000000000002</v>
      </c>
      <c r="J66" s="150">
        <v>1.99</v>
      </c>
      <c r="K66" s="150"/>
      <c r="L66" s="170">
        <v>1.69</v>
      </c>
      <c r="M66" s="339">
        <v>2.84</v>
      </c>
      <c r="N66" s="153">
        <v>8.1999999999999993</v>
      </c>
      <c r="O66" s="157">
        <v>99.41</v>
      </c>
      <c r="P66" s="194">
        <f t="shared" si="0"/>
        <v>167.38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21485734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1767200</v>
      </c>
      <c r="G68" s="168">
        <v>50.76</v>
      </c>
      <c r="H68" s="150"/>
      <c r="I68" s="150">
        <v>2.4900000000000002</v>
      </c>
      <c r="J68" s="149">
        <v>1.99</v>
      </c>
      <c r="K68" s="150"/>
      <c r="L68" s="170">
        <v>1.69</v>
      </c>
      <c r="M68" s="197">
        <v>48.01</v>
      </c>
      <c r="N68" s="153">
        <v>110.27</v>
      </c>
      <c r="O68" s="154">
        <v>97.42</v>
      </c>
      <c r="P68" s="194">
        <f t="shared" ref="P68:P74" si="1">SUM(G68:O68)</f>
        <v>312.63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82742</v>
      </c>
      <c r="G69" s="168">
        <v>50.76</v>
      </c>
      <c r="H69" s="150"/>
      <c r="I69" s="150">
        <v>2.4900000000000002</v>
      </c>
      <c r="J69" s="149">
        <v>1.99</v>
      </c>
      <c r="K69" s="150"/>
      <c r="L69" s="170">
        <v>1.69</v>
      </c>
      <c r="M69" s="204">
        <v>5</v>
      </c>
      <c r="N69" s="153">
        <v>189.76</v>
      </c>
      <c r="O69" s="154">
        <v>99.41</v>
      </c>
      <c r="P69" s="194">
        <f t="shared" si="1"/>
        <v>351.1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58057</v>
      </c>
      <c r="G70" s="168">
        <v>50.76</v>
      </c>
      <c r="H70" s="150"/>
      <c r="I70" s="150">
        <v>2.4900000000000002</v>
      </c>
      <c r="J70" s="149">
        <v>1.99</v>
      </c>
      <c r="K70" s="150"/>
      <c r="L70" s="170">
        <v>1.69</v>
      </c>
      <c r="M70" s="195">
        <v>5</v>
      </c>
      <c r="N70" s="153">
        <v>121.36</v>
      </c>
      <c r="O70" s="154">
        <v>99.41</v>
      </c>
      <c r="P70" s="194">
        <f t="shared" si="1"/>
        <v>282.7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111154</v>
      </c>
      <c r="G71" s="171">
        <v>66.52</v>
      </c>
      <c r="H71" s="156"/>
      <c r="I71" s="156">
        <v>10</v>
      </c>
      <c r="J71" s="156">
        <v>3</v>
      </c>
      <c r="K71" s="155">
        <v>0.21</v>
      </c>
      <c r="L71" s="172"/>
      <c r="M71" s="198">
        <v>38.99</v>
      </c>
      <c r="N71" s="148">
        <v>102.76</v>
      </c>
      <c r="O71" s="148">
        <v>98.66</v>
      </c>
      <c r="P71" s="194">
        <f t="shared" si="1"/>
        <v>320.14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10246</v>
      </c>
      <c r="G72" s="168">
        <v>66.52</v>
      </c>
      <c r="H72" s="150"/>
      <c r="I72" s="150">
        <v>10</v>
      </c>
      <c r="J72" s="150">
        <v>3</v>
      </c>
      <c r="K72" s="150">
        <v>0.21</v>
      </c>
      <c r="L72" s="170"/>
      <c r="M72" s="195">
        <v>3.99</v>
      </c>
      <c r="N72" s="153">
        <v>117.12</v>
      </c>
      <c r="O72" s="153">
        <v>98.66</v>
      </c>
      <c r="P72" s="194">
        <f t="shared" si="1"/>
        <v>299.5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9420</v>
      </c>
      <c r="G73" s="168">
        <v>50.76</v>
      </c>
      <c r="H73" s="150"/>
      <c r="I73" s="150">
        <v>2.4900000000000002</v>
      </c>
      <c r="J73" s="149">
        <v>1.99</v>
      </c>
      <c r="K73" s="150"/>
      <c r="L73" s="170">
        <v>1.69</v>
      </c>
      <c r="M73" s="204">
        <v>5</v>
      </c>
      <c r="N73" s="153">
        <v>383.96</v>
      </c>
      <c r="O73" s="154">
        <v>99.41</v>
      </c>
      <c r="P73" s="194">
        <f t="shared" si="1"/>
        <v>545.29999999999995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2484</v>
      </c>
      <c r="G74" s="370">
        <v>59.67</v>
      </c>
      <c r="H74" s="174">
        <v>3.94</v>
      </c>
      <c r="I74" s="174">
        <v>3.94</v>
      </c>
      <c r="J74" s="175"/>
      <c r="K74" s="175"/>
      <c r="L74" s="176"/>
      <c r="M74" s="210">
        <v>14.13</v>
      </c>
      <c r="N74" s="158">
        <v>80.88</v>
      </c>
      <c r="O74" s="158">
        <v>98.66</v>
      </c>
      <c r="P74" s="194">
        <f t="shared" si="1"/>
        <v>261.22000000000003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2041303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23527037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37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37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37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37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37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37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378" t="s">
        <v>177</v>
      </c>
      <c r="C85" s="37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37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9"/>
  <sheetViews>
    <sheetView topLeftCell="A28" workbookViewId="0">
      <selection activeCell="H49" sqref="H49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195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56.1</v>
      </c>
      <c r="C4" s="6"/>
      <c r="D4" s="124" t="s">
        <v>29</v>
      </c>
      <c r="E4" s="106">
        <v>148.25</v>
      </c>
      <c r="F4" s="6"/>
      <c r="G4" s="124" t="s">
        <v>29</v>
      </c>
      <c r="H4" s="110">
        <v>383.96</v>
      </c>
    </row>
    <row r="5" spans="1:8" s="1" customFormat="1" ht="12.75" x14ac:dyDescent="0.2">
      <c r="A5" s="105" t="s">
        <v>99</v>
      </c>
      <c r="B5" s="106">
        <v>1.0900000000000001</v>
      </c>
      <c r="C5" s="6"/>
      <c r="D5" s="124" t="s">
        <v>60</v>
      </c>
      <c r="E5" s="106">
        <v>15.65</v>
      </c>
      <c r="F5" s="6"/>
      <c r="G5" s="255" t="s">
        <v>63</v>
      </c>
      <c r="H5" s="261">
        <f ca="1">SUM(H3:H5)</f>
        <v>383.96</v>
      </c>
    </row>
    <row r="6" spans="1:8" s="1" customFormat="1" ht="12.75" x14ac:dyDescent="0.2">
      <c r="A6" s="105" t="s">
        <v>100</v>
      </c>
      <c r="B6" s="106">
        <v>4.92</v>
      </c>
      <c r="C6" s="6"/>
      <c r="D6" s="124" t="s">
        <v>61</v>
      </c>
      <c r="E6" s="106">
        <v>23.36</v>
      </c>
      <c r="F6" s="6"/>
      <c r="H6" s="259"/>
    </row>
    <row r="7" spans="1:8" s="1" customFormat="1" ht="12.95" x14ac:dyDescent="0.3">
      <c r="A7" s="105" t="s">
        <v>101</v>
      </c>
      <c r="B7" s="106">
        <v>4.4000000000000004</v>
      </c>
      <c r="C7" s="6"/>
      <c r="D7" s="124" t="s">
        <v>76</v>
      </c>
      <c r="E7" s="106">
        <v>2.5</v>
      </c>
      <c r="F7" s="107"/>
      <c r="G7" s="350" t="s">
        <v>67</v>
      </c>
      <c r="H7" s="212"/>
    </row>
    <row r="8" spans="1:8" s="1" customFormat="1" ht="12.75" x14ac:dyDescent="0.2">
      <c r="A8" s="105" t="s">
        <v>102</v>
      </c>
      <c r="B8" s="106">
        <v>2.83</v>
      </c>
      <c r="C8" s="6"/>
      <c r="D8" s="255" t="s">
        <v>63</v>
      </c>
      <c r="E8" s="374">
        <f>SUM(E4:E7)</f>
        <v>189.76</v>
      </c>
      <c r="F8" s="107"/>
      <c r="G8" s="80" t="s">
        <v>124</v>
      </c>
      <c r="H8" s="68">
        <v>35</v>
      </c>
    </row>
    <row r="9" spans="1:8" s="1" customFormat="1" ht="12.95" x14ac:dyDescent="0.3">
      <c r="A9" s="105" t="s">
        <v>103</v>
      </c>
      <c r="B9" s="106">
        <v>3.48</v>
      </c>
      <c r="C9" s="6"/>
      <c r="D9" s="331"/>
      <c r="E9" s="106"/>
      <c r="F9" s="107"/>
      <c r="G9" s="80" t="s">
        <v>125</v>
      </c>
      <c r="H9" s="68">
        <v>13.01</v>
      </c>
    </row>
    <row r="10" spans="1:8" s="1" customFormat="1" ht="12.75" x14ac:dyDescent="0.2">
      <c r="A10" s="105" t="s">
        <v>104</v>
      </c>
      <c r="B10" s="106">
        <v>19.62</v>
      </c>
      <c r="C10" s="6"/>
      <c r="E10" s="373"/>
      <c r="F10" s="107"/>
      <c r="G10" s="80" t="s">
        <v>113</v>
      </c>
      <c r="H10" s="70"/>
    </row>
    <row r="11" spans="1:8" s="1" customFormat="1" ht="12.95" x14ac:dyDescent="0.3">
      <c r="A11" s="105" t="s">
        <v>105</v>
      </c>
      <c r="B11" s="106">
        <v>1.98</v>
      </c>
      <c r="C11" s="6"/>
      <c r="D11" s="26"/>
      <c r="E11" s="15"/>
      <c r="F11" s="107"/>
      <c r="G11" s="84" t="s">
        <v>63</v>
      </c>
      <c r="H11" s="72">
        <f>SUM(H8:H10)</f>
        <v>48.01</v>
      </c>
    </row>
    <row r="12" spans="1:8" s="1" customFormat="1" ht="12.75" x14ac:dyDescent="0.2">
      <c r="A12" s="105" t="s">
        <v>107</v>
      </c>
      <c r="B12" s="106">
        <v>4.3600000000000003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105" t="s">
        <v>108</v>
      </c>
      <c r="B13" s="106">
        <v>7.64</v>
      </c>
      <c r="C13" s="6"/>
      <c r="D13" s="124" t="s">
        <v>29</v>
      </c>
      <c r="E13" s="347">
        <v>121.36</v>
      </c>
      <c r="F13" s="107"/>
      <c r="G13" s="351" t="s">
        <v>66</v>
      </c>
      <c r="H13" s="126"/>
    </row>
    <row r="14" spans="1:8" s="1" customFormat="1" ht="12.75" x14ac:dyDescent="0.2">
      <c r="A14" s="105" t="s">
        <v>109</v>
      </c>
      <c r="B14" s="106">
        <v>1.98</v>
      </c>
      <c r="C14" s="6"/>
      <c r="D14" s="255" t="s">
        <v>63</v>
      </c>
      <c r="E14" s="260">
        <f>SUM(E12:E13)</f>
        <v>121.36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330" t="s">
        <v>110</v>
      </c>
      <c r="B15" s="129">
        <v>1.87</v>
      </c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118" t="s">
        <v>63</v>
      </c>
      <c r="B16" s="260">
        <f>SUM(B4:B15)</f>
        <v>110.27000000000002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102.76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102.76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117.12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 ca="1">SUM(E21:E22)</f>
        <v>117.12</v>
      </c>
      <c r="F22" s="433">
        <v>1201</v>
      </c>
      <c r="G22" s="124" t="s">
        <v>126</v>
      </c>
      <c r="H22" s="110">
        <v>14.33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12.63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2.13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11.32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1224</v>
      </c>
      <c r="G26" s="124" t="s">
        <v>99</v>
      </c>
      <c r="H26" s="110">
        <v>0.32</v>
      </c>
    </row>
    <row r="27" spans="1:8" s="1" customFormat="1" ht="12.75" x14ac:dyDescent="0.2">
      <c r="A27" s="431" t="s">
        <v>98</v>
      </c>
      <c r="B27" s="81">
        <v>50.76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1.69</v>
      </c>
      <c r="C28" s="66"/>
      <c r="D28" s="69" t="s">
        <v>29</v>
      </c>
      <c r="E28" s="68">
        <v>60.88</v>
      </c>
      <c r="F28" s="219">
        <v>1212</v>
      </c>
      <c r="G28" s="124" t="s">
        <v>132</v>
      </c>
      <c r="H28" s="110">
        <v>12.75</v>
      </c>
    </row>
    <row r="29" spans="1:8" s="1" customFormat="1" ht="12.75" x14ac:dyDescent="0.2">
      <c r="A29" s="80" t="s">
        <v>73</v>
      </c>
      <c r="B29" s="81">
        <v>1.99</v>
      </c>
      <c r="C29" s="66"/>
      <c r="D29" s="69" t="s">
        <v>73</v>
      </c>
      <c r="E29" s="68">
        <v>2.9</v>
      </c>
      <c r="F29" s="219">
        <v>1211</v>
      </c>
      <c r="G29" s="124" t="s">
        <v>133</v>
      </c>
      <c r="H29" s="110">
        <v>11.82</v>
      </c>
    </row>
    <row r="30" spans="1:8" s="1" customFormat="1" ht="12.75" x14ac:dyDescent="0.2">
      <c r="A30" s="80" t="s">
        <v>112</v>
      </c>
      <c r="B30" s="81">
        <v>2.4900000000000002</v>
      </c>
      <c r="C30" s="66"/>
      <c r="D30" s="69" t="s">
        <v>71</v>
      </c>
      <c r="E30" s="68">
        <v>9.65</v>
      </c>
      <c r="F30" s="219">
        <v>1208</v>
      </c>
      <c r="G30" s="124" t="s">
        <v>134</v>
      </c>
      <c r="H30" s="110">
        <v>1.81</v>
      </c>
    </row>
    <row r="31" spans="1:8" s="1" customFormat="1" ht="12.75" x14ac:dyDescent="0.2">
      <c r="A31" s="84" t="s">
        <v>63</v>
      </c>
      <c r="B31" s="375">
        <f>SUM(B27:B30)</f>
        <v>56.93</v>
      </c>
      <c r="C31" s="66"/>
      <c r="D31" s="69" t="s">
        <v>194</v>
      </c>
      <c r="E31" s="70">
        <v>9.65</v>
      </c>
      <c r="F31" s="219">
        <v>1261</v>
      </c>
      <c r="G31" s="124" t="s">
        <v>135</v>
      </c>
      <c r="H31" s="110">
        <v>5.14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83.080000000000013</v>
      </c>
      <c r="F32" s="219">
        <v>1217</v>
      </c>
      <c r="G32" s="124" t="s">
        <v>154</v>
      </c>
      <c r="H32" s="110">
        <v>1.81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1215</v>
      </c>
      <c r="G33" s="124" t="s">
        <v>137</v>
      </c>
      <c r="H33" s="110">
        <v>2.86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1267</v>
      </c>
      <c r="G34" s="124" t="s">
        <v>138</v>
      </c>
      <c r="H34" s="110">
        <v>0.64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59.67</v>
      </c>
      <c r="F35" s="219">
        <v>1216</v>
      </c>
      <c r="G35" s="124" t="s">
        <v>139</v>
      </c>
      <c r="H35" s="110">
        <v>0.36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3.94</v>
      </c>
      <c r="F36" s="219">
        <v>1239</v>
      </c>
      <c r="G36" s="124" t="s">
        <v>140</v>
      </c>
      <c r="H36" s="110">
        <v>3.19</v>
      </c>
    </row>
    <row r="37" spans="1:8" s="1" customFormat="1" ht="12" customHeight="1" x14ac:dyDescent="0.2">
      <c r="A37" s="80" t="s">
        <v>29</v>
      </c>
      <c r="B37" s="81">
        <v>68.040000000000006</v>
      </c>
      <c r="C37" s="66"/>
      <c r="D37" s="69" t="s">
        <v>197</v>
      </c>
      <c r="E37" s="68">
        <v>3.94</v>
      </c>
      <c r="F37" s="219">
        <v>1258</v>
      </c>
      <c r="G37" s="124" t="s">
        <v>141</v>
      </c>
      <c r="H37" s="110">
        <v>3</v>
      </c>
    </row>
    <row r="38" spans="1:8" s="1" customFormat="1" ht="12" customHeight="1" x14ac:dyDescent="0.2">
      <c r="A38" s="80" t="s">
        <v>197</v>
      </c>
      <c r="B38" s="81">
        <v>11.92</v>
      </c>
      <c r="C38" s="66"/>
      <c r="D38" s="69" t="s">
        <v>65</v>
      </c>
      <c r="E38" s="70"/>
      <c r="F38" s="219">
        <v>1264</v>
      </c>
      <c r="G38" s="124" t="s">
        <v>143</v>
      </c>
      <c r="H38" s="110">
        <v>2.57</v>
      </c>
    </row>
    <row r="39" spans="1:8" s="1" customFormat="1" ht="12" customHeight="1" x14ac:dyDescent="0.2">
      <c r="A39" s="80" t="s">
        <v>73</v>
      </c>
      <c r="B39" s="81">
        <v>2.98</v>
      </c>
      <c r="C39" s="66"/>
      <c r="D39" s="71" t="s">
        <v>63</v>
      </c>
      <c r="E39" s="72">
        <f>SUM(E35:E38)</f>
        <v>67.55</v>
      </c>
      <c r="F39" s="219">
        <v>2301</v>
      </c>
      <c r="G39" s="124" t="s">
        <v>144</v>
      </c>
      <c r="H39" s="110">
        <v>1.23</v>
      </c>
    </row>
    <row r="40" spans="1:8" s="1" customFormat="1" ht="12" customHeight="1" x14ac:dyDescent="0.2">
      <c r="A40" s="438" t="s">
        <v>71</v>
      </c>
      <c r="B40" s="83">
        <v>2.98</v>
      </c>
      <c r="C40" s="66"/>
      <c r="D40" s="123" t="s">
        <v>24</v>
      </c>
      <c r="E40" s="68" t="s">
        <v>24</v>
      </c>
      <c r="F40" s="219">
        <v>2304</v>
      </c>
      <c r="G40" s="124" t="s">
        <v>145</v>
      </c>
      <c r="H40" s="110">
        <v>0.09</v>
      </c>
    </row>
    <row r="41" spans="1:8" s="1" customFormat="1" ht="12" customHeight="1" x14ac:dyDescent="0.2">
      <c r="A41" s="84" t="s">
        <v>63</v>
      </c>
      <c r="B41" s="81">
        <f>SUM(B37:B40)</f>
        <v>85.920000000000016</v>
      </c>
      <c r="C41" s="66"/>
      <c r="D41" s="69"/>
      <c r="E41" s="68"/>
      <c r="F41" s="219">
        <v>1221</v>
      </c>
      <c r="G41" s="124" t="s">
        <v>146</v>
      </c>
      <c r="H41" s="110">
        <v>1</v>
      </c>
    </row>
    <row r="42" spans="1:8" s="1" customFormat="1" ht="12" customHeight="1" x14ac:dyDescent="0.2">
      <c r="A42" s="439"/>
      <c r="B42" s="440"/>
      <c r="C42" s="66"/>
      <c r="D42" s="213" t="s">
        <v>86</v>
      </c>
      <c r="E42" s="214"/>
      <c r="F42" s="219">
        <v>1235</v>
      </c>
      <c r="G42" s="124" t="s">
        <v>147</v>
      </c>
      <c r="H42" s="110">
        <v>3.19</v>
      </c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66.52</v>
      </c>
      <c r="F43" s="219">
        <v>1219</v>
      </c>
      <c r="G43" s="331" t="s">
        <v>179</v>
      </c>
      <c r="H43" s="112">
        <v>1.28</v>
      </c>
    </row>
    <row r="44" spans="1:8" s="1" customFormat="1" ht="12" customHeight="1" x14ac:dyDescent="0.2">
      <c r="A44" s="80"/>
      <c r="B44" s="81"/>
      <c r="C44" s="66"/>
      <c r="D44" s="69" t="s">
        <v>117</v>
      </c>
      <c r="E44" s="68">
        <v>3</v>
      </c>
      <c r="F44" s="121"/>
      <c r="G44" s="346" t="s">
        <v>77</v>
      </c>
      <c r="H44" s="263">
        <f>SUM(H22:H43)</f>
        <v>94.320000000000007</v>
      </c>
    </row>
    <row r="45" spans="1:8" s="1" customFormat="1" ht="12" customHeight="1" x14ac:dyDescent="0.2">
      <c r="A45" s="80"/>
      <c r="B45" s="81"/>
      <c r="C45" s="66"/>
      <c r="D45" s="69" t="s">
        <v>71</v>
      </c>
      <c r="E45" s="68">
        <v>10</v>
      </c>
      <c r="H45" s="444"/>
    </row>
    <row r="46" spans="1:8" s="1" customFormat="1" ht="12" customHeight="1" x14ac:dyDescent="0.25">
      <c r="A46" s="84"/>
      <c r="B46" s="85"/>
      <c r="C46" s="66"/>
      <c r="D46" s="69" t="s">
        <v>65</v>
      </c>
      <c r="E46" s="68">
        <v>0.21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71" t="s">
        <v>63</v>
      </c>
      <c r="E47" s="437">
        <f ca="1">SUM(E43:E49)</f>
        <v>79.72999999999999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/>
      <c r="E48" s="68"/>
      <c r="F48" s="299">
        <v>1225</v>
      </c>
      <c r="G48" s="300" t="s">
        <v>165</v>
      </c>
      <c r="H48" s="306">
        <v>1.99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5.58</v>
      </c>
    </row>
    <row r="50" spans="1:8" s="1" customFormat="1" ht="12.75" x14ac:dyDescent="0.2">
      <c r="A50" s="105" t="s">
        <v>7</v>
      </c>
      <c r="B50" s="110">
        <v>2.84</v>
      </c>
      <c r="C50" s="73"/>
      <c r="D50" s="435"/>
      <c r="E50" s="436"/>
      <c r="F50" s="299">
        <v>1801</v>
      </c>
      <c r="G50" s="300" t="s">
        <v>166</v>
      </c>
      <c r="H50" s="306">
        <v>0.92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1.35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1.18</v>
      </c>
    </row>
    <row r="53" spans="1:8" s="1" customFormat="1" ht="12.75" x14ac:dyDescent="0.2">
      <c r="A53" s="105" t="s">
        <v>183</v>
      </c>
      <c r="B53" s="110">
        <v>3.99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+H44+H47+H48+H50+H52</f>
        <v>99.410000000000011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+H44+H47+H48+H51</f>
        <v>98.66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+H44+H47+H48+H51+H52</f>
        <v>99.84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f>+H44+H47+H50+H52</f>
        <v>97.420000000000016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f>+H44+H47+H49+H48</f>
        <v>102.89</v>
      </c>
    </row>
    <row r="59" spans="1:8" x14ac:dyDescent="0.25">
      <c r="F59" s="302"/>
      <c r="G59" s="305" t="s">
        <v>193</v>
      </c>
      <c r="H59" s="306">
        <f>+H44+H47+H49+H52+H48</f>
        <v>104.07000000000001</v>
      </c>
    </row>
  </sheetData>
  <pageMargins left="0.7" right="0.7" top="0.35" bottom="0" header="0.3" footer="0.3"/>
  <pageSetup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7"/>
  <sheetViews>
    <sheetView topLeftCell="A57" zoomScale="200" zoomScaleNormal="200" workbookViewId="0">
      <selection activeCell="Q91" sqref="Q91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208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52.48</v>
      </c>
      <c r="H3" s="421">
        <v>3.25</v>
      </c>
      <c r="I3" s="421">
        <v>0.99</v>
      </c>
      <c r="J3" s="420"/>
      <c r="K3" s="421"/>
      <c r="L3" s="422">
        <v>2.38</v>
      </c>
      <c r="M3" s="423">
        <v>2.57</v>
      </c>
      <c r="N3" s="424">
        <v>7.28</v>
      </c>
      <c r="O3" s="388">
        <v>91.05</v>
      </c>
      <c r="P3" s="194">
        <f>SUM(G3:O3)</f>
        <v>160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52.48</v>
      </c>
      <c r="H4" s="384">
        <v>3.25</v>
      </c>
      <c r="I4" s="384">
        <v>0.99</v>
      </c>
      <c r="J4" s="385"/>
      <c r="K4" s="384"/>
      <c r="L4" s="386">
        <v>2.38</v>
      </c>
      <c r="M4" s="387">
        <v>5</v>
      </c>
      <c r="N4" s="399">
        <v>7.28</v>
      </c>
      <c r="O4" s="388">
        <v>91.05</v>
      </c>
      <c r="P4" s="194">
        <f t="shared" ref="P4:P66" si="0">SUM(G4:O4)</f>
        <v>162.43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67.61</v>
      </c>
      <c r="H5" s="384">
        <v>11.84</v>
      </c>
      <c r="I5" s="384">
        <v>2.96</v>
      </c>
      <c r="J5" s="385">
        <v>2.96</v>
      </c>
      <c r="K5" s="385"/>
      <c r="L5" s="386"/>
      <c r="M5" s="387">
        <v>2.57</v>
      </c>
      <c r="N5" s="399">
        <v>7.28</v>
      </c>
      <c r="O5" s="388">
        <v>91.05</v>
      </c>
      <c r="P5" s="194">
        <f t="shared" si="0"/>
        <v>186.26999999999998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960886</v>
      </c>
      <c r="G6" s="403">
        <v>67.61</v>
      </c>
      <c r="H6" s="393">
        <v>11.84</v>
      </c>
      <c r="I6" s="393">
        <v>2.96</v>
      </c>
      <c r="J6" s="394">
        <v>2.96</v>
      </c>
      <c r="K6" s="394"/>
      <c r="L6" s="395"/>
      <c r="M6" s="396">
        <v>5</v>
      </c>
      <c r="N6" s="397">
        <v>7.28</v>
      </c>
      <c r="O6" s="400">
        <v>91.05</v>
      </c>
      <c r="P6" s="194">
        <f t="shared" si="0"/>
        <v>188.7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739731</v>
      </c>
      <c r="G7" s="447">
        <v>52.48</v>
      </c>
      <c r="H7" s="448">
        <v>3.25</v>
      </c>
      <c r="I7" s="448">
        <v>0.99</v>
      </c>
      <c r="J7" s="449"/>
      <c r="K7" s="448"/>
      <c r="L7" s="450">
        <v>2.38</v>
      </c>
      <c r="M7" s="361">
        <v>2.57</v>
      </c>
      <c r="N7" s="150">
        <v>12.17</v>
      </c>
      <c r="O7" s="154">
        <v>91.05</v>
      </c>
      <c r="P7" s="194">
        <f t="shared" si="0"/>
        <v>164.89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873437</v>
      </c>
      <c r="G8" s="380">
        <v>52.48</v>
      </c>
      <c r="H8" s="384">
        <v>3.25</v>
      </c>
      <c r="I8" s="384">
        <v>0.99</v>
      </c>
      <c r="J8" s="385"/>
      <c r="K8" s="384"/>
      <c r="L8" s="386">
        <v>2.38</v>
      </c>
      <c r="M8" s="387">
        <v>2.57</v>
      </c>
      <c r="N8" s="384">
        <v>8.01</v>
      </c>
      <c r="O8" s="388">
        <v>91.05</v>
      </c>
      <c r="P8" s="194">
        <f t="shared" si="0"/>
        <v>160.73000000000002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871687</v>
      </c>
      <c r="G9" s="451">
        <v>52.48</v>
      </c>
      <c r="H9" s="452">
        <v>3.25</v>
      </c>
      <c r="I9" s="452">
        <v>0.99</v>
      </c>
      <c r="J9" s="453"/>
      <c r="K9" s="452"/>
      <c r="L9" s="454">
        <v>2.38</v>
      </c>
      <c r="M9" s="339">
        <v>2.57</v>
      </c>
      <c r="N9" s="153">
        <v>11.47</v>
      </c>
      <c r="O9" s="154">
        <v>91.05</v>
      </c>
      <c r="P9" s="194">
        <f t="shared" si="0"/>
        <v>164.19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66.47</v>
      </c>
      <c r="H10" s="393"/>
      <c r="I10" s="393">
        <v>14.26</v>
      </c>
      <c r="J10" s="393">
        <v>2.3199999999999998</v>
      </c>
      <c r="K10" s="393">
        <v>0.19</v>
      </c>
      <c r="L10" s="395"/>
      <c r="M10" s="396">
        <v>4.6500000000000004</v>
      </c>
      <c r="N10" s="393">
        <v>18</v>
      </c>
      <c r="O10" s="397">
        <v>92.13</v>
      </c>
      <c r="P10" s="194">
        <f t="shared" si="0"/>
        <v>198.01999999999998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801296</v>
      </c>
      <c r="G11" s="380">
        <v>66.47</v>
      </c>
      <c r="H11" s="384"/>
      <c r="I11" s="384">
        <v>14.26</v>
      </c>
      <c r="J11" s="384">
        <v>2.3199999999999998</v>
      </c>
      <c r="K11" s="384">
        <v>0.19</v>
      </c>
      <c r="L11" s="386"/>
      <c r="M11" s="387">
        <v>4.6500000000000004</v>
      </c>
      <c r="N11" s="384">
        <v>18</v>
      </c>
      <c r="O11" s="399">
        <v>92.13</v>
      </c>
      <c r="P11" s="194">
        <f t="shared" si="0"/>
        <v>198.01999999999998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66.47</v>
      </c>
      <c r="H12" s="150"/>
      <c r="I12" s="150">
        <v>14.26</v>
      </c>
      <c r="J12" s="150">
        <v>2.3199999999999998</v>
      </c>
      <c r="K12" s="150">
        <v>0.19</v>
      </c>
      <c r="L12" s="170"/>
      <c r="M12" s="339">
        <v>4.6500000000000004</v>
      </c>
      <c r="N12" s="150">
        <v>8.6</v>
      </c>
      <c r="O12" s="153">
        <v>92.13</v>
      </c>
      <c r="P12" s="194">
        <f t="shared" si="0"/>
        <v>188.62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988092</v>
      </c>
      <c r="G13" s="168">
        <v>66.47</v>
      </c>
      <c r="H13" s="150"/>
      <c r="I13" s="150">
        <v>14.26</v>
      </c>
      <c r="J13" s="150">
        <v>2.3199999999999998</v>
      </c>
      <c r="K13" s="150">
        <v>0.19</v>
      </c>
      <c r="L13" s="170"/>
      <c r="M13" s="339">
        <v>6</v>
      </c>
      <c r="N13" s="150">
        <v>8.6</v>
      </c>
      <c r="O13" s="153">
        <v>95.19</v>
      </c>
      <c r="P13" s="194">
        <f t="shared" si="0"/>
        <v>193.02999999999997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1171592</v>
      </c>
      <c r="G14" s="389">
        <v>52.48</v>
      </c>
      <c r="H14" s="393">
        <v>3.25</v>
      </c>
      <c r="I14" s="393">
        <v>0.99</v>
      </c>
      <c r="J14" s="393"/>
      <c r="K14" s="393"/>
      <c r="L14" s="395">
        <v>2.38</v>
      </c>
      <c r="M14" s="401">
        <v>5</v>
      </c>
      <c r="N14" s="393">
        <v>15.36</v>
      </c>
      <c r="O14" s="400">
        <v>91.05</v>
      </c>
      <c r="P14" s="194">
        <f t="shared" si="0"/>
        <v>170.51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52.48</v>
      </c>
      <c r="H15" s="150">
        <v>3.25</v>
      </c>
      <c r="I15" s="150">
        <v>0.99</v>
      </c>
      <c r="J15" s="150"/>
      <c r="K15" s="150"/>
      <c r="L15" s="170">
        <v>2.38</v>
      </c>
      <c r="M15" s="344">
        <v>5</v>
      </c>
      <c r="N15" s="150">
        <v>18</v>
      </c>
      <c r="O15" s="154">
        <v>91.05</v>
      </c>
      <c r="P15" s="194">
        <f t="shared" si="0"/>
        <v>173.14999999999998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52.48</v>
      </c>
      <c r="H16" s="150">
        <v>3.25</v>
      </c>
      <c r="I16" s="150">
        <v>0.99</v>
      </c>
      <c r="J16" s="150"/>
      <c r="K16" s="150"/>
      <c r="L16" s="170">
        <v>2.38</v>
      </c>
      <c r="M16" s="339">
        <v>2.57</v>
      </c>
      <c r="N16" s="150">
        <v>18</v>
      </c>
      <c r="O16" s="154">
        <v>91.05</v>
      </c>
      <c r="P16" s="194">
        <f t="shared" si="0"/>
        <v>170.72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547598</v>
      </c>
      <c r="G17" s="168">
        <v>52.48</v>
      </c>
      <c r="H17" s="150">
        <v>3.25</v>
      </c>
      <c r="I17" s="150">
        <v>0.99</v>
      </c>
      <c r="J17" s="150"/>
      <c r="K17" s="150"/>
      <c r="L17" s="170">
        <v>2.38</v>
      </c>
      <c r="M17" s="339">
        <v>5</v>
      </c>
      <c r="N17" s="150">
        <v>18</v>
      </c>
      <c r="O17" s="154">
        <v>91.05</v>
      </c>
      <c r="P17" s="194">
        <f t="shared" si="0"/>
        <v>173.14999999999998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52.48</v>
      </c>
      <c r="H18" s="393">
        <v>3.25</v>
      </c>
      <c r="I18" s="393">
        <v>0.99</v>
      </c>
      <c r="J18" s="393"/>
      <c r="K18" s="393"/>
      <c r="L18" s="395">
        <v>2.38</v>
      </c>
      <c r="M18" s="401">
        <v>5</v>
      </c>
      <c r="N18" s="393">
        <v>18</v>
      </c>
      <c r="O18" s="400">
        <v>91.05</v>
      </c>
      <c r="P18" s="194">
        <f t="shared" si="0"/>
        <v>173.14999999999998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915272</v>
      </c>
      <c r="G19" s="380">
        <v>52.48</v>
      </c>
      <c r="H19" s="384">
        <v>3.25</v>
      </c>
      <c r="I19" s="384">
        <v>0.99</v>
      </c>
      <c r="J19" s="384"/>
      <c r="K19" s="384"/>
      <c r="L19" s="386">
        <v>2.38</v>
      </c>
      <c r="M19" s="387">
        <v>2.57</v>
      </c>
      <c r="N19" s="384">
        <v>18</v>
      </c>
      <c r="O19" s="388">
        <v>91.05</v>
      </c>
      <c r="P19" s="194">
        <f t="shared" si="0"/>
        <v>170.72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168">
        <v>64.010000000000005</v>
      </c>
      <c r="H20" s="150"/>
      <c r="I20" s="150">
        <v>10</v>
      </c>
      <c r="J20" s="150">
        <v>3</v>
      </c>
      <c r="K20" s="149">
        <v>10.23</v>
      </c>
      <c r="L20" s="170"/>
      <c r="M20" s="339">
        <v>5</v>
      </c>
      <c r="N20" s="150">
        <v>23.58</v>
      </c>
      <c r="O20" s="154">
        <v>91.05</v>
      </c>
      <c r="P20" s="194">
        <f t="shared" si="0"/>
        <v>206.87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895908</v>
      </c>
      <c r="G21" s="168">
        <v>52.48</v>
      </c>
      <c r="H21" s="150">
        <v>3.25</v>
      </c>
      <c r="I21" s="150">
        <v>0.99</v>
      </c>
      <c r="J21" s="150"/>
      <c r="K21" s="150"/>
      <c r="L21" s="170">
        <v>2.38</v>
      </c>
      <c r="M21" s="339">
        <v>2.57</v>
      </c>
      <c r="N21" s="150">
        <v>23.58</v>
      </c>
      <c r="O21" s="154">
        <v>91.05</v>
      </c>
      <c r="P21" s="194">
        <f t="shared" si="0"/>
        <v>176.3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52.48</v>
      </c>
      <c r="H22" s="393">
        <v>3.25</v>
      </c>
      <c r="I22" s="393">
        <v>0.99</v>
      </c>
      <c r="J22" s="393"/>
      <c r="K22" s="393"/>
      <c r="L22" s="395">
        <v>2.38</v>
      </c>
      <c r="M22" s="396">
        <v>2.57</v>
      </c>
      <c r="N22" s="393">
        <v>6.57</v>
      </c>
      <c r="O22" s="400">
        <v>91.05</v>
      </c>
      <c r="P22" s="194">
        <f t="shared" si="0"/>
        <v>159.29000000000002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913634</v>
      </c>
      <c r="G23" s="402">
        <v>67.61</v>
      </c>
      <c r="H23" s="384">
        <v>11.84</v>
      </c>
      <c r="I23" s="384">
        <v>2.96</v>
      </c>
      <c r="J23" s="384">
        <v>2.96</v>
      </c>
      <c r="K23" s="385"/>
      <c r="L23" s="386"/>
      <c r="M23" s="387">
        <v>5</v>
      </c>
      <c r="N23" s="384">
        <v>6.57</v>
      </c>
      <c r="O23" s="388">
        <v>91.05</v>
      </c>
      <c r="P23" s="194">
        <f t="shared" si="0"/>
        <v>187.99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52.48</v>
      </c>
      <c r="H24" s="150">
        <v>3.25</v>
      </c>
      <c r="I24" s="150">
        <v>0.99</v>
      </c>
      <c r="J24" s="150"/>
      <c r="K24" s="150"/>
      <c r="L24" s="170">
        <v>2.38</v>
      </c>
      <c r="M24" s="339">
        <v>2.57</v>
      </c>
      <c r="N24" s="150">
        <v>7.65</v>
      </c>
      <c r="O24" s="154">
        <v>91.05</v>
      </c>
      <c r="P24" s="194">
        <f t="shared" si="0"/>
        <v>160.37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784160</v>
      </c>
      <c r="G25" s="168">
        <v>52.48</v>
      </c>
      <c r="H25" s="150">
        <v>3.25</v>
      </c>
      <c r="I25" s="150">
        <v>0.99</v>
      </c>
      <c r="J25" s="150"/>
      <c r="K25" s="150"/>
      <c r="L25" s="170">
        <v>2.38</v>
      </c>
      <c r="M25" s="339">
        <v>5</v>
      </c>
      <c r="N25" s="150">
        <v>7.65</v>
      </c>
      <c r="O25" s="154">
        <v>91.05</v>
      </c>
      <c r="P25" s="194">
        <f t="shared" si="0"/>
        <v>162.80000000000001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52.48</v>
      </c>
      <c r="H26" s="393">
        <v>3.25</v>
      </c>
      <c r="I26" s="393">
        <v>0.99</v>
      </c>
      <c r="J26" s="393"/>
      <c r="K26" s="393"/>
      <c r="L26" s="395">
        <v>2.38</v>
      </c>
      <c r="M26" s="401">
        <v>5</v>
      </c>
      <c r="N26" s="393">
        <v>18</v>
      </c>
      <c r="O26" s="400">
        <v>91.05</v>
      </c>
      <c r="P26" s="194">
        <f t="shared" si="0"/>
        <v>173.14999999999998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52.48</v>
      </c>
      <c r="H27" s="384">
        <v>3.25</v>
      </c>
      <c r="I27" s="384">
        <v>0.99</v>
      </c>
      <c r="J27" s="384"/>
      <c r="K27" s="384"/>
      <c r="L27" s="386">
        <v>2.38</v>
      </c>
      <c r="M27" s="387">
        <v>5</v>
      </c>
      <c r="N27" s="384">
        <v>18</v>
      </c>
      <c r="O27" s="388">
        <v>91.05</v>
      </c>
      <c r="P27" s="194">
        <f t="shared" si="0"/>
        <v>173.14999999999998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691475</v>
      </c>
      <c r="G28" s="380">
        <v>52.48</v>
      </c>
      <c r="H28" s="384">
        <v>3.25</v>
      </c>
      <c r="I28" s="384">
        <v>0.99</v>
      </c>
      <c r="J28" s="384"/>
      <c r="K28" s="384"/>
      <c r="L28" s="386">
        <v>2.38</v>
      </c>
      <c r="M28" s="387">
        <v>4.6500000000000004</v>
      </c>
      <c r="N28" s="384">
        <v>18</v>
      </c>
      <c r="O28" s="388">
        <v>91.05</v>
      </c>
      <c r="P28" s="194">
        <f t="shared" si="0"/>
        <v>172.8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52.48</v>
      </c>
      <c r="H29" s="150">
        <v>3.25</v>
      </c>
      <c r="I29" s="150">
        <v>0.99</v>
      </c>
      <c r="J29" s="150"/>
      <c r="K29" s="150"/>
      <c r="L29" s="170">
        <v>2.38</v>
      </c>
      <c r="M29" s="339">
        <v>5</v>
      </c>
      <c r="N29" s="150">
        <v>21.54</v>
      </c>
      <c r="O29" s="154">
        <v>91.05</v>
      </c>
      <c r="P29" s="194">
        <f t="shared" si="0"/>
        <v>176.69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847472</v>
      </c>
      <c r="G30" s="345">
        <v>60</v>
      </c>
      <c r="H30" s="150">
        <v>4</v>
      </c>
      <c r="I30" s="150">
        <v>4</v>
      </c>
      <c r="J30" s="150"/>
      <c r="K30" s="149"/>
      <c r="L30" s="170"/>
      <c r="M30" s="339">
        <v>5</v>
      </c>
      <c r="N30" s="150">
        <v>21.54</v>
      </c>
      <c r="O30" s="154">
        <v>91.05</v>
      </c>
      <c r="P30" s="194">
        <f t="shared" si="0"/>
        <v>185.58999999999997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52.48</v>
      </c>
      <c r="H31" s="384">
        <v>3.25</v>
      </c>
      <c r="I31" s="384">
        <v>0.99</v>
      </c>
      <c r="J31" s="384"/>
      <c r="K31" s="384"/>
      <c r="L31" s="386">
        <v>2.38</v>
      </c>
      <c r="M31" s="387">
        <v>5</v>
      </c>
      <c r="N31" s="384">
        <v>5.45</v>
      </c>
      <c r="O31" s="399">
        <v>93.21</v>
      </c>
      <c r="P31" s="194">
        <f t="shared" si="0"/>
        <v>162.76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52.48</v>
      </c>
      <c r="H32" s="393">
        <v>3.25</v>
      </c>
      <c r="I32" s="393">
        <v>0.99</v>
      </c>
      <c r="J32" s="393"/>
      <c r="K32" s="393"/>
      <c r="L32" s="395">
        <v>2.38</v>
      </c>
      <c r="M32" s="396">
        <v>4.6500000000000004</v>
      </c>
      <c r="N32" s="393">
        <v>5.45</v>
      </c>
      <c r="O32" s="397">
        <v>93.21</v>
      </c>
      <c r="P32" s="194">
        <f t="shared" si="0"/>
        <v>162.41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60</v>
      </c>
      <c r="H33" s="384">
        <v>4</v>
      </c>
      <c r="I33" s="384">
        <v>4</v>
      </c>
      <c r="J33" s="384"/>
      <c r="K33" s="385"/>
      <c r="L33" s="386"/>
      <c r="M33" s="387">
        <v>5</v>
      </c>
      <c r="N33" s="384">
        <v>5.45</v>
      </c>
      <c r="O33" s="399">
        <v>93.21</v>
      </c>
      <c r="P33" s="194">
        <f t="shared" si="0"/>
        <v>171.66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60</v>
      </c>
      <c r="H34" s="384">
        <v>4</v>
      </c>
      <c r="I34" s="384">
        <v>4</v>
      </c>
      <c r="J34" s="384"/>
      <c r="K34" s="385"/>
      <c r="L34" s="386"/>
      <c r="M34" s="387">
        <v>5</v>
      </c>
      <c r="N34" s="384">
        <v>5.45</v>
      </c>
      <c r="O34" s="399">
        <v>92.13</v>
      </c>
      <c r="P34" s="194">
        <f t="shared" si="0"/>
        <v>170.57999999999998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60</v>
      </c>
      <c r="H35" s="384">
        <v>4</v>
      </c>
      <c r="I35" s="384">
        <v>4</v>
      </c>
      <c r="J35" s="384"/>
      <c r="K35" s="385"/>
      <c r="L35" s="386"/>
      <c r="M35" s="387">
        <v>4.6500000000000004</v>
      </c>
      <c r="N35" s="384">
        <v>5.45</v>
      </c>
      <c r="O35" s="399">
        <v>92.13</v>
      </c>
      <c r="P35" s="194">
        <f t="shared" si="0"/>
        <v>170.23000000000002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825793</v>
      </c>
      <c r="G36" s="403">
        <v>60</v>
      </c>
      <c r="H36" s="393">
        <v>4</v>
      </c>
      <c r="I36" s="393">
        <v>4</v>
      </c>
      <c r="J36" s="393"/>
      <c r="K36" s="394"/>
      <c r="L36" s="395"/>
      <c r="M36" s="396">
        <v>4.6500000000000004</v>
      </c>
      <c r="N36" s="393">
        <v>5.45</v>
      </c>
      <c r="O36" s="397">
        <v>93.21</v>
      </c>
      <c r="P36" s="194">
        <f t="shared" si="0"/>
        <v>171.31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66.47</v>
      </c>
      <c r="H37" s="150"/>
      <c r="I37" s="150">
        <v>14.26</v>
      </c>
      <c r="J37" s="150">
        <v>2.3199999999999998</v>
      </c>
      <c r="K37" s="150">
        <v>0.19</v>
      </c>
      <c r="L37" s="170"/>
      <c r="M37" s="339">
        <v>4.6500000000000004</v>
      </c>
      <c r="N37" s="150">
        <v>18</v>
      </c>
      <c r="O37" s="153">
        <v>92.13</v>
      </c>
      <c r="P37" s="194">
        <f t="shared" si="0"/>
        <v>198.01999999999998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66.47</v>
      </c>
      <c r="H38" s="150"/>
      <c r="I38" s="150">
        <v>14.26</v>
      </c>
      <c r="J38" s="150">
        <v>2.3199999999999998</v>
      </c>
      <c r="K38" s="149">
        <v>0.19</v>
      </c>
      <c r="L38" s="170"/>
      <c r="M38" s="339">
        <v>4.6500000000000004</v>
      </c>
      <c r="N38" s="150">
        <v>18</v>
      </c>
      <c r="O38" s="153">
        <v>93.21</v>
      </c>
      <c r="P38" s="194">
        <f t="shared" si="0"/>
        <v>199.1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52.48</v>
      </c>
      <c r="H39" s="150">
        <v>3.25</v>
      </c>
      <c r="I39" s="150">
        <v>0.99</v>
      </c>
      <c r="J39" s="150"/>
      <c r="K39" s="150"/>
      <c r="L39" s="170">
        <v>2.38</v>
      </c>
      <c r="M39" s="339">
        <v>5</v>
      </c>
      <c r="N39" s="150">
        <v>18</v>
      </c>
      <c r="O39" s="153">
        <v>93.21</v>
      </c>
      <c r="P39" s="194">
        <f t="shared" si="0"/>
        <v>175.31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52.48</v>
      </c>
      <c r="H40" s="150">
        <v>3.25</v>
      </c>
      <c r="I40" s="150">
        <v>0.99</v>
      </c>
      <c r="J40" s="150"/>
      <c r="K40" s="150"/>
      <c r="L40" s="170">
        <v>2.38</v>
      </c>
      <c r="M40" s="339">
        <v>4.6500000000000004</v>
      </c>
      <c r="N40" s="150">
        <v>18</v>
      </c>
      <c r="O40" s="153">
        <v>92.13</v>
      </c>
      <c r="P40" s="194">
        <f t="shared" si="0"/>
        <v>173.88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774849</v>
      </c>
      <c r="G41" s="168">
        <v>52.48</v>
      </c>
      <c r="H41" s="150">
        <v>3.25</v>
      </c>
      <c r="I41" s="150">
        <v>0.99</v>
      </c>
      <c r="J41" s="150"/>
      <c r="K41" s="150"/>
      <c r="L41" s="170">
        <v>2.38</v>
      </c>
      <c r="M41" s="339">
        <v>4.6500000000000004</v>
      </c>
      <c r="N41" s="150">
        <v>18</v>
      </c>
      <c r="O41" s="153">
        <v>93.21</v>
      </c>
      <c r="P41" s="194">
        <f t="shared" si="0"/>
        <v>174.95999999999998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66.47</v>
      </c>
      <c r="H42" s="393"/>
      <c r="I42" s="393">
        <v>14.26</v>
      </c>
      <c r="J42" s="393">
        <v>2.3199999999999998</v>
      </c>
      <c r="K42" s="393">
        <v>0.19</v>
      </c>
      <c r="L42" s="395"/>
      <c r="M42" s="401">
        <v>4.6500000000000004</v>
      </c>
      <c r="N42" s="393">
        <v>13.29</v>
      </c>
      <c r="O42" s="397">
        <v>92.13</v>
      </c>
      <c r="P42" s="194">
        <f t="shared" si="0"/>
        <v>193.31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66.47</v>
      </c>
      <c r="H43" s="384"/>
      <c r="I43" s="384">
        <v>14.26</v>
      </c>
      <c r="J43" s="384">
        <v>2.3199999999999998</v>
      </c>
      <c r="K43" s="385">
        <v>0.19</v>
      </c>
      <c r="L43" s="386"/>
      <c r="M43" s="387">
        <v>4.6500000000000004</v>
      </c>
      <c r="N43" s="384">
        <v>13.29</v>
      </c>
      <c r="O43" s="399">
        <v>93.21</v>
      </c>
      <c r="P43" s="194">
        <f t="shared" si="0"/>
        <v>194.39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52.48</v>
      </c>
      <c r="H44" s="384">
        <v>3.25</v>
      </c>
      <c r="I44" s="384">
        <v>0.99</v>
      </c>
      <c r="J44" s="384"/>
      <c r="K44" s="384"/>
      <c r="L44" s="386">
        <v>2.38</v>
      </c>
      <c r="M44" s="404">
        <v>5</v>
      </c>
      <c r="N44" s="384">
        <v>13.29</v>
      </c>
      <c r="O44" s="399">
        <v>93.21</v>
      </c>
      <c r="P44" s="194">
        <f t="shared" si="0"/>
        <v>170.59999999999997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827629</v>
      </c>
      <c r="G45" s="380">
        <v>52.48</v>
      </c>
      <c r="H45" s="384">
        <v>3.25</v>
      </c>
      <c r="I45" s="384">
        <v>0.99</v>
      </c>
      <c r="J45" s="384"/>
      <c r="K45" s="384"/>
      <c r="L45" s="386">
        <v>2.38</v>
      </c>
      <c r="M45" s="387">
        <v>4.6500000000000004</v>
      </c>
      <c r="N45" s="384">
        <v>13.29</v>
      </c>
      <c r="O45" s="399">
        <v>93.21</v>
      </c>
      <c r="P45" s="194">
        <f t="shared" si="0"/>
        <v>170.25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66.47</v>
      </c>
      <c r="H46" s="150"/>
      <c r="I46" s="150">
        <v>14.26</v>
      </c>
      <c r="J46" s="150">
        <v>2.3199999999999998</v>
      </c>
      <c r="K46" s="150">
        <v>0.19</v>
      </c>
      <c r="L46" s="170"/>
      <c r="M46" s="339">
        <v>6</v>
      </c>
      <c r="N46" s="150">
        <v>8.6999999999999993</v>
      </c>
      <c r="O46" s="153">
        <v>95.19</v>
      </c>
      <c r="P46" s="194">
        <f t="shared" si="0"/>
        <v>193.13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66.47</v>
      </c>
      <c r="H47" s="156"/>
      <c r="I47" s="156">
        <v>14.26</v>
      </c>
      <c r="J47" s="156">
        <v>2.3199999999999998</v>
      </c>
      <c r="K47" s="156">
        <v>0.19</v>
      </c>
      <c r="L47" s="172"/>
      <c r="M47" s="342">
        <v>6</v>
      </c>
      <c r="N47" s="156">
        <v>8.6999999999999993</v>
      </c>
      <c r="O47" s="148">
        <v>96.27</v>
      </c>
      <c r="P47" s="194">
        <f t="shared" si="0"/>
        <v>194.20999999999998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861948</v>
      </c>
      <c r="G48" s="168">
        <v>52.48</v>
      </c>
      <c r="H48" s="150">
        <v>3.25</v>
      </c>
      <c r="I48" s="150">
        <v>0.99</v>
      </c>
      <c r="J48" s="150"/>
      <c r="K48" s="150"/>
      <c r="L48" s="170">
        <v>2.38</v>
      </c>
      <c r="M48" s="339">
        <v>6</v>
      </c>
      <c r="N48" s="150">
        <v>8.6999999999999993</v>
      </c>
      <c r="O48" s="153">
        <v>96.27</v>
      </c>
      <c r="P48" s="194">
        <f t="shared" si="0"/>
        <v>170.07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817630</v>
      </c>
      <c r="G49" s="380">
        <v>66.47</v>
      </c>
      <c r="H49" s="384"/>
      <c r="I49" s="384">
        <v>14.26</v>
      </c>
      <c r="J49" s="384">
        <v>2.3199999999999998</v>
      </c>
      <c r="K49" s="384">
        <v>0.19</v>
      </c>
      <c r="L49" s="386"/>
      <c r="M49" s="387">
        <v>6</v>
      </c>
      <c r="N49" s="384">
        <v>8.56</v>
      </c>
      <c r="O49" s="399">
        <v>95.19</v>
      </c>
      <c r="P49" s="194">
        <f t="shared" si="0"/>
        <v>192.99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735410</v>
      </c>
      <c r="G50" s="168">
        <v>66.47</v>
      </c>
      <c r="H50" s="150"/>
      <c r="I50" s="150">
        <v>14.26</v>
      </c>
      <c r="J50" s="150">
        <v>2.3199999999999998</v>
      </c>
      <c r="K50" s="149">
        <v>0.19</v>
      </c>
      <c r="L50" s="170"/>
      <c r="M50" s="339">
        <v>4.6500000000000004</v>
      </c>
      <c r="N50" s="150">
        <v>18</v>
      </c>
      <c r="O50" s="153">
        <v>92.13</v>
      </c>
      <c r="P50" s="194">
        <f t="shared" si="0"/>
        <v>198.01999999999998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693965</v>
      </c>
      <c r="G51" s="389">
        <v>66.47</v>
      </c>
      <c r="H51" s="393"/>
      <c r="I51" s="393">
        <v>14.26</v>
      </c>
      <c r="J51" s="393">
        <v>2.3199999999999998</v>
      </c>
      <c r="K51" s="393">
        <v>0.19</v>
      </c>
      <c r="L51" s="395"/>
      <c r="M51" s="396">
        <v>4.6500000000000004</v>
      </c>
      <c r="N51" s="393">
        <v>12.61</v>
      </c>
      <c r="O51" s="397">
        <v>92.13</v>
      </c>
      <c r="P51" s="194">
        <f t="shared" si="0"/>
        <v>192.63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66.47</v>
      </c>
      <c r="H52" s="150"/>
      <c r="I52" s="150">
        <v>14.26</v>
      </c>
      <c r="J52" s="150">
        <v>2.3199999999999998</v>
      </c>
      <c r="K52" s="149">
        <v>0.19</v>
      </c>
      <c r="L52" s="170"/>
      <c r="M52" s="339">
        <v>5</v>
      </c>
      <c r="N52" s="150">
        <v>10.53</v>
      </c>
      <c r="O52" s="153">
        <v>92.13</v>
      </c>
      <c r="P52" s="194">
        <f t="shared" si="0"/>
        <v>190.89999999999998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66.47</v>
      </c>
      <c r="H53" s="150"/>
      <c r="I53" s="150">
        <v>14.26</v>
      </c>
      <c r="J53" s="150">
        <v>2.3199999999999998</v>
      </c>
      <c r="K53" s="149">
        <v>0.19</v>
      </c>
      <c r="L53" s="170"/>
      <c r="M53" s="339">
        <v>4.6500000000000004</v>
      </c>
      <c r="N53" s="150">
        <v>10.53</v>
      </c>
      <c r="O53" s="153">
        <v>92.13</v>
      </c>
      <c r="P53" s="194">
        <f t="shared" si="0"/>
        <v>190.55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60</v>
      </c>
      <c r="H54" s="150">
        <v>4</v>
      </c>
      <c r="I54" s="150">
        <v>4</v>
      </c>
      <c r="J54" s="150"/>
      <c r="K54" s="149"/>
      <c r="L54" s="170"/>
      <c r="M54" s="339">
        <v>5</v>
      </c>
      <c r="N54" s="150">
        <v>10.53</v>
      </c>
      <c r="O54" s="153">
        <v>92.13</v>
      </c>
      <c r="P54" s="194">
        <f t="shared" si="0"/>
        <v>175.66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854900</v>
      </c>
      <c r="G55" s="345">
        <v>60</v>
      </c>
      <c r="H55" s="150">
        <v>4</v>
      </c>
      <c r="I55" s="150">
        <v>4</v>
      </c>
      <c r="J55" s="150"/>
      <c r="K55" s="149"/>
      <c r="L55" s="170"/>
      <c r="M55" s="339">
        <v>4.6500000000000004</v>
      </c>
      <c r="N55" s="150">
        <v>10.53</v>
      </c>
      <c r="O55" s="153">
        <v>92.13</v>
      </c>
      <c r="P55" s="194">
        <f t="shared" si="0"/>
        <v>175.31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66.47</v>
      </c>
      <c r="H56" s="393"/>
      <c r="I56" s="393">
        <v>14.26</v>
      </c>
      <c r="J56" s="393">
        <v>2.3199999999999998</v>
      </c>
      <c r="K56" s="394">
        <v>0.19</v>
      </c>
      <c r="L56" s="395"/>
      <c r="M56" s="396">
        <v>5</v>
      </c>
      <c r="N56" s="393">
        <v>16.149999999999999</v>
      </c>
      <c r="O56" s="397">
        <v>92.13</v>
      </c>
      <c r="P56" s="194">
        <f t="shared" si="0"/>
        <v>196.51999999999998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60</v>
      </c>
      <c r="H57" s="384">
        <v>4</v>
      </c>
      <c r="I57" s="384">
        <v>4</v>
      </c>
      <c r="J57" s="384"/>
      <c r="K57" s="385"/>
      <c r="L57" s="386"/>
      <c r="M57" s="387">
        <v>4.6500000000000004</v>
      </c>
      <c r="N57" s="384">
        <v>16.149999999999999</v>
      </c>
      <c r="O57" s="399">
        <v>92.13</v>
      </c>
      <c r="P57" s="194">
        <f t="shared" si="0"/>
        <v>180.93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1036422</v>
      </c>
      <c r="G58" s="402">
        <v>60</v>
      </c>
      <c r="H58" s="384">
        <v>4</v>
      </c>
      <c r="I58" s="384">
        <v>4</v>
      </c>
      <c r="J58" s="384"/>
      <c r="K58" s="385"/>
      <c r="L58" s="386"/>
      <c r="M58" s="387">
        <v>5</v>
      </c>
      <c r="N58" s="384">
        <v>16.149999999999999</v>
      </c>
      <c r="O58" s="399">
        <v>92.13</v>
      </c>
      <c r="P58" s="194">
        <f t="shared" si="0"/>
        <v>181.28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66.47</v>
      </c>
      <c r="H59" s="150"/>
      <c r="I59" s="150">
        <v>14.26</v>
      </c>
      <c r="J59" s="150">
        <v>2.3199999999999998</v>
      </c>
      <c r="K59" s="149">
        <v>0.19</v>
      </c>
      <c r="L59" s="170"/>
      <c r="M59" s="339">
        <v>4.6500000000000004</v>
      </c>
      <c r="N59" s="150">
        <v>18</v>
      </c>
      <c r="O59" s="153">
        <v>92.13</v>
      </c>
      <c r="P59" s="194">
        <f t="shared" si="0"/>
        <v>198.01999999999998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899631</v>
      </c>
      <c r="G60" s="168">
        <v>66.47</v>
      </c>
      <c r="H60" s="150"/>
      <c r="I60" s="150">
        <v>14.26</v>
      </c>
      <c r="J60" s="150">
        <v>2.3199999999999998</v>
      </c>
      <c r="K60" s="149">
        <v>0.19</v>
      </c>
      <c r="L60" s="170"/>
      <c r="M60" s="339">
        <v>5</v>
      </c>
      <c r="N60" s="150">
        <v>18</v>
      </c>
      <c r="O60" s="153">
        <v>92.13</v>
      </c>
      <c r="P60" s="194">
        <f t="shared" si="0"/>
        <v>198.37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52.48</v>
      </c>
      <c r="H61" s="393">
        <v>3.25</v>
      </c>
      <c r="I61" s="393">
        <v>0.99</v>
      </c>
      <c r="J61" s="393"/>
      <c r="K61" s="393"/>
      <c r="L61" s="395">
        <v>2.38</v>
      </c>
      <c r="M61" s="401">
        <v>5</v>
      </c>
      <c r="N61" s="393">
        <v>10.27</v>
      </c>
      <c r="O61" s="400">
        <v>91.05</v>
      </c>
      <c r="P61" s="194">
        <f t="shared" si="0"/>
        <v>165.42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681486</v>
      </c>
      <c r="G62" s="380">
        <v>52.48</v>
      </c>
      <c r="H62" s="384">
        <v>3.25</v>
      </c>
      <c r="I62" s="384">
        <v>0.99</v>
      </c>
      <c r="J62" s="384"/>
      <c r="K62" s="384"/>
      <c r="L62" s="386">
        <v>2.38</v>
      </c>
      <c r="M62" s="387">
        <v>2.57</v>
      </c>
      <c r="N62" s="384">
        <v>10.27</v>
      </c>
      <c r="O62" s="388">
        <v>91.05</v>
      </c>
      <c r="P62" s="194">
        <f t="shared" si="0"/>
        <v>162.99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52.48</v>
      </c>
      <c r="H63" s="452">
        <v>3.25</v>
      </c>
      <c r="I63" s="452">
        <v>0.99</v>
      </c>
      <c r="J63" s="452"/>
      <c r="K63" s="452"/>
      <c r="L63" s="454">
        <v>2.38</v>
      </c>
      <c r="M63" s="344">
        <v>5</v>
      </c>
      <c r="N63" s="150">
        <v>17.86</v>
      </c>
      <c r="O63" s="154">
        <v>91.05</v>
      </c>
      <c r="P63" s="194">
        <f t="shared" si="0"/>
        <v>173.01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783895</v>
      </c>
      <c r="G64" s="451">
        <v>52.48</v>
      </c>
      <c r="H64" s="452">
        <v>3.25</v>
      </c>
      <c r="I64" s="452">
        <v>0.99</v>
      </c>
      <c r="J64" s="452"/>
      <c r="K64" s="452"/>
      <c r="L64" s="454">
        <v>2.38</v>
      </c>
      <c r="M64" s="195">
        <v>4.6500000000000004</v>
      </c>
      <c r="N64" s="150">
        <v>17.86</v>
      </c>
      <c r="O64" s="154">
        <v>91.05</v>
      </c>
      <c r="P64" s="194">
        <f t="shared" si="0"/>
        <v>172.66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851566</v>
      </c>
      <c r="G65" s="380">
        <v>52.48</v>
      </c>
      <c r="H65" s="384">
        <v>3.25</v>
      </c>
      <c r="I65" s="384">
        <v>0.99</v>
      </c>
      <c r="J65" s="384"/>
      <c r="K65" s="384"/>
      <c r="L65" s="386">
        <v>2.38</v>
      </c>
      <c r="M65" s="404">
        <v>5</v>
      </c>
      <c r="N65" s="399">
        <v>17.03</v>
      </c>
      <c r="O65" s="388">
        <v>91.05</v>
      </c>
      <c r="P65" s="194">
        <f t="shared" si="0"/>
        <v>172.18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867723</v>
      </c>
      <c r="G66" s="451">
        <v>52.48</v>
      </c>
      <c r="H66" s="452">
        <v>3.25</v>
      </c>
      <c r="I66" s="452">
        <v>0.99</v>
      </c>
      <c r="J66" s="452"/>
      <c r="K66" s="452"/>
      <c r="L66" s="454">
        <v>2.38</v>
      </c>
      <c r="M66" s="339">
        <v>2.57</v>
      </c>
      <c r="N66" s="153">
        <v>11.32</v>
      </c>
      <c r="O66" s="157">
        <v>91.05</v>
      </c>
      <c r="P66" s="194">
        <f t="shared" si="0"/>
        <v>164.04000000000002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23515087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1819934</v>
      </c>
      <c r="G68" s="168">
        <v>52.48</v>
      </c>
      <c r="H68" s="150">
        <v>3.25</v>
      </c>
      <c r="I68" s="150">
        <v>0.99</v>
      </c>
      <c r="J68" s="149"/>
      <c r="K68" s="150"/>
      <c r="L68" s="170">
        <v>2.38</v>
      </c>
      <c r="M68" s="197">
        <v>36.1</v>
      </c>
      <c r="N68" s="153">
        <v>107.06</v>
      </c>
      <c r="O68" s="154">
        <v>90.62</v>
      </c>
      <c r="P68" s="194">
        <f t="shared" ref="P68:P74" si="1">SUM(G68:O68)</f>
        <v>292.88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83593</v>
      </c>
      <c r="G69" s="168">
        <v>52.48</v>
      </c>
      <c r="H69" s="150">
        <v>3.25</v>
      </c>
      <c r="I69" s="150">
        <v>0.99</v>
      </c>
      <c r="J69" s="149"/>
      <c r="K69" s="150"/>
      <c r="L69" s="170">
        <v>2.38</v>
      </c>
      <c r="M69" s="204">
        <v>5</v>
      </c>
      <c r="N69" s="153">
        <v>147.79</v>
      </c>
      <c r="O69" s="154">
        <v>91.05</v>
      </c>
      <c r="P69" s="194">
        <f t="shared" si="1"/>
        <v>302.94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56812</v>
      </c>
      <c r="G70" s="168">
        <v>52.48</v>
      </c>
      <c r="H70" s="150">
        <v>3.25</v>
      </c>
      <c r="I70" s="150">
        <v>0.99</v>
      </c>
      <c r="J70" s="149"/>
      <c r="K70" s="150"/>
      <c r="L70" s="170">
        <v>2.38</v>
      </c>
      <c r="M70" s="195">
        <v>5</v>
      </c>
      <c r="N70" s="153">
        <v>132.01</v>
      </c>
      <c r="O70" s="154">
        <v>91.05</v>
      </c>
      <c r="P70" s="194">
        <f t="shared" si="1"/>
        <v>287.15999999999997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112706</v>
      </c>
      <c r="G71" s="171">
        <v>66.47</v>
      </c>
      <c r="H71" s="156"/>
      <c r="I71" s="156">
        <v>14.26</v>
      </c>
      <c r="J71" s="156">
        <v>2.3199999999999998</v>
      </c>
      <c r="K71" s="155">
        <v>0.19</v>
      </c>
      <c r="L71" s="172"/>
      <c r="M71" s="198">
        <v>39.65</v>
      </c>
      <c r="N71" s="148">
        <v>105</v>
      </c>
      <c r="O71" s="148">
        <v>92.13</v>
      </c>
      <c r="P71" s="194">
        <f t="shared" si="1"/>
        <v>320.02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10197</v>
      </c>
      <c r="G72" s="168">
        <v>66.47</v>
      </c>
      <c r="H72" s="150"/>
      <c r="I72" s="150">
        <v>14.26</v>
      </c>
      <c r="J72" s="150">
        <v>2.3199999999999998</v>
      </c>
      <c r="K72" s="150">
        <v>0.19</v>
      </c>
      <c r="L72" s="170"/>
      <c r="M72" s="195">
        <v>4.6500000000000004</v>
      </c>
      <c r="N72" s="153">
        <v>115.97</v>
      </c>
      <c r="O72" s="153">
        <v>92.13</v>
      </c>
      <c r="P72" s="194">
        <f t="shared" si="1"/>
        <v>295.99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9415</v>
      </c>
      <c r="G73" s="168">
        <v>52.48</v>
      </c>
      <c r="H73" s="150">
        <v>3.25</v>
      </c>
      <c r="I73" s="150">
        <v>0.99</v>
      </c>
      <c r="J73" s="149"/>
      <c r="K73" s="150"/>
      <c r="L73" s="170">
        <v>2.38</v>
      </c>
      <c r="M73" s="204">
        <v>5</v>
      </c>
      <c r="N73" s="153">
        <v>381.8</v>
      </c>
      <c r="O73" s="154">
        <v>91.05</v>
      </c>
      <c r="P73" s="194">
        <f t="shared" si="1"/>
        <v>536.94999999999993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2542</v>
      </c>
      <c r="G74" s="370">
        <v>60</v>
      </c>
      <c r="H74" s="174">
        <v>4</v>
      </c>
      <c r="I74" s="174">
        <v>4</v>
      </c>
      <c r="J74" s="175"/>
      <c r="K74" s="175"/>
      <c r="L74" s="176"/>
      <c r="M74" s="210">
        <v>14.13</v>
      </c>
      <c r="N74" s="158">
        <v>80.88</v>
      </c>
      <c r="O74" s="158">
        <v>92.13</v>
      </c>
      <c r="P74" s="194">
        <f t="shared" si="1"/>
        <v>255.14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2095199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25610286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42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42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42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42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42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42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42" t="s">
        <v>177</v>
      </c>
      <c r="C85" s="443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42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9"/>
  <sheetViews>
    <sheetView topLeftCell="A10" workbookViewId="0">
      <selection activeCell="J21" sqref="J21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208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88.39</v>
      </c>
      <c r="C4" s="6"/>
      <c r="D4" s="124" t="s">
        <v>29</v>
      </c>
      <c r="E4" s="106">
        <v>145.29</v>
      </c>
      <c r="F4" s="6"/>
      <c r="G4" s="124" t="s">
        <v>29</v>
      </c>
      <c r="H4" s="110">
        <v>381.8</v>
      </c>
    </row>
    <row r="5" spans="1:8" s="1" customFormat="1" ht="12.75" x14ac:dyDescent="0.2">
      <c r="A5" s="105" t="s">
        <v>100</v>
      </c>
      <c r="B5" s="106">
        <v>4.78</v>
      </c>
      <c r="C5" s="6"/>
      <c r="D5" s="124" t="s">
        <v>207</v>
      </c>
      <c r="E5" s="106">
        <v>2.5</v>
      </c>
      <c r="F5" s="6"/>
      <c r="G5" s="255" t="s">
        <v>63</v>
      </c>
      <c r="H5" s="261">
        <f>SUM(H4)</f>
        <v>381.8</v>
      </c>
    </row>
    <row r="6" spans="1:8" s="1" customFormat="1" ht="12.75" x14ac:dyDescent="0.2">
      <c r="A6" s="105" t="s">
        <v>102</v>
      </c>
      <c r="B6" s="106">
        <v>2.4700000000000002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/>
      <c r="C7" s="6"/>
      <c r="D7" s="255" t="s">
        <v>63</v>
      </c>
      <c r="E7" s="374">
        <f ca="1">SUM(E4:E7)</f>
        <v>147.79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7.69</v>
      </c>
      <c r="C8" s="6"/>
      <c r="F8" s="107"/>
      <c r="G8" s="80" t="s">
        <v>124</v>
      </c>
      <c r="H8" s="68">
        <v>36.1</v>
      </c>
    </row>
    <row r="9" spans="1:8" s="1" customFormat="1" ht="12.75" x14ac:dyDescent="0.2">
      <c r="A9" s="105" t="s">
        <v>109</v>
      </c>
      <c r="B9" s="106">
        <v>1.92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1.81</v>
      </c>
      <c r="C10" s="6"/>
      <c r="E10" s="373"/>
      <c r="F10" s="107"/>
      <c r="G10" s="84" t="s">
        <v>63</v>
      </c>
      <c r="H10" s="72">
        <f ca="1">SUM(H8:H10)</f>
        <v>36.1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 ca="1">SUM(B4:B14)</f>
        <v>107.06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132.01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132.01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115.97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115.97</v>
      </c>
      <c r="F22" s="433">
        <v>1201</v>
      </c>
      <c r="G22" s="124" t="s">
        <v>126</v>
      </c>
      <c r="H22" s="110">
        <v>35.18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11.58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11.71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9.56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1.95</v>
      </c>
    </row>
    <row r="27" spans="1:8" s="1" customFormat="1" ht="12.75" x14ac:dyDescent="0.2">
      <c r="A27" s="431" t="s">
        <v>98</v>
      </c>
      <c r="B27" s="81">
        <v>52.48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</v>
      </c>
    </row>
    <row r="28" spans="1:8" s="1" customFormat="1" ht="12.75" x14ac:dyDescent="0.2">
      <c r="A28" s="80" t="s">
        <v>196</v>
      </c>
      <c r="B28" s="428">
        <v>2.38</v>
      </c>
      <c r="C28" s="66"/>
      <c r="D28" s="69" t="s">
        <v>29</v>
      </c>
      <c r="E28" s="68">
        <v>64.010000000000005</v>
      </c>
      <c r="F28" s="219">
        <v>1217</v>
      </c>
      <c r="G28" s="124" t="s">
        <v>154</v>
      </c>
      <c r="H28" s="110">
        <v>2.15</v>
      </c>
    </row>
    <row r="29" spans="1:8" s="1" customFormat="1" ht="12.75" x14ac:dyDescent="0.2">
      <c r="A29" s="80" t="s">
        <v>197</v>
      </c>
      <c r="B29" s="81">
        <v>3.25</v>
      </c>
      <c r="C29" s="66"/>
      <c r="D29" s="69" t="s">
        <v>73</v>
      </c>
      <c r="E29" s="68">
        <v>3</v>
      </c>
      <c r="F29" s="219">
        <v>1215</v>
      </c>
      <c r="G29" s="124" t="s">
        <v>201</v>
      </c>
      <c r="H29" s="110">
        <v>2.82</v>
      </c>
    </row>
    <row r="30" spans="1:8" s="1" customFormat="1" ht="12.75" x14ac:dyDescent="0.2">
      <c r="A30" s="80" t="s">
        <v>112</v>
      </c>
      <c r="B30" s="81">
        <v>0.99</v>
      </c>
      <c r="C30" s="66"/>
      <c r="D30" s="69" t="s">
        <v>71</v>
      </c>
      <c r="E30" s="68">
        <v>10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4" t="s">
        <v>63</v>
      </c>
      <c r="B31" s="375">
        <f>SUM(B27:B30)</f>
        <v>59.1</v>
      </c>
      <c r="C31" s="66"/>
      <c r="D31" s="69" t="s">
        <v>194</v>
      </c>
      <c r="E31" s="70">
        <v>10.23</v>
      </c>
      <c r="F31" s="219">
        <v>1216</v>
      </c>
      <c r="G31" s="124" t="s">
        <v>203</v>
      </c>
      <c r="H31" s="110">
        <v>0.3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87.240000000000009</v>
      </c>
      <c r="F32" s="219">
        <v>1239</v>
      </c>
      <c r="G32" s="124" t="s">
        <v>204</v>
      </c>
      <c r="H32" s="110">
        <v>2.93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1264</v>
      </c>
      <c r="G33" s="124" t="s">
        <v>143</v>
      </c>
      <c r="H33" s="110">
        <v>2.36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2301</v>
      </c>
      <c r="G34" s="124" t="s">
        <v>205</v>
      </c>
      <c r="H34" s="110">
        <v>1.25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60</v>
      </c>
      <c r="F35" s="219">
        <v>1221</v>
      </c>
      <c r="G35" s="124" t="s">
        <v>206</v>
      </c>
      <c r="H35" s="110">
        <v>1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4</v>
      </c>
      <c r="F36" s="219">
        <v>1219</v>
      </c>
      <c r="G36" s="124" t="s">
        <v>179</v>
      </c>
      <c r="H36" s="112">
        <v>1.17</v>
      </c>
    </row>
    <row r="37" spans="1:8" s="1" customFormat="1" ht="12" customHeight="1" x14ac:dyDescent="0.2">
      <c r="A37" s="80" t="s">
        <v>29</v>
      </c>
      <c r="B37" s="81">
        <v>67.61</v>
      </c>
      <c r="C37" s="66"/>
      <c r="D37" s="69" t="s">
        <v>197</v>
      </c>
      <c r="E37" s="68">
        <v>4</v>
      </c>
      <c r="F37" s="219"/>
      <c r="G37" s="124"/>
      <c r="H37" s="110"/>
    </row>
    <row r="38" spans="1:8" s="1" customFormat="1" ht="12" customHeight="1" x14ac:dyDescent="0.2">
      <c r="A38" s="80" t="s">
        <v>197</v>
      </c>
      <c r="B38" s="81">
        <v>11.84</v>
      </c>
      <c r="C38" s="66"/>
      <c r="D38" s="69" t="s">
        <v>65</v>
      </c>
      <c r="E38" s="70"/>
      <c r="F38" s="219"/>
      <c r="G38" s="163" t="s">
        <v>77</v>
      </c>
      <c r="H38" s="110">
        <f>SUM(H22:H37)</f>
        <v>87.76</v>
      </c>
    </row>
    <row r="39" spans="1:8" s="1" customFormat="1" ht="12" customHeight="1" x14ac:dyDescent="0.2">
      <c r="A39" s="80" t="s">
        <v>73</v>
      </c>
      <c r="B39" s="81">
        <v>2.96</v>
      </c>
      <c r="C39" s="66"/>
      <c r="D39" s="71" t="s">
        <v>63</v>
      </c>
      <c r="E39" s="72">
        <f>SUM(E35:E38)</f>
        <v>68</v>
      </c>
      <c r="F39" s="219"/>
      <c r="G39" s="124"/>
      <c r="H39" s="110"/>
    </row>
    <row r="40" spans="1:8" s="1" customFormat="1" ht="12" customHeight="1" x14ac:dyDescent="0.2">
      <c r="A40" s="438" t="s">
        <v>71</v>
      </c>
      <c r="B40" s="83">
        <v>2.96</v>
      </c>
      <c r="C40" s="66"/>
      <c r="D40" s="123" t="s">
        <v>24</v>
      </c>
      <c r="E40" s="68" t="s">
        <v>24</v>
      </c>
      <c r="F40" s="219"/>
      <c r="G40" s="124"/>
      <c r="H40" s="110"/>
    </row>
    <row r="41" spans="1:8" s="1" customFormat="1" ht="12" customHeight="1" x14ac:dyDescent="0.2">
      <c r="A41" s="84" t="s">
        <v>63</v>
      </c>
      <c r="B41" s="81">
        <f>SUM(B37:B40)</f>
        <v>85.36999999999999</v>
      </c>
      <c r="C41" s="66"/>
      <c r="D41" s="69"/>
      <c r="E41" s="68"/>
      <c r="F41" s="219"/>
      <c r="G41" s="124"/>
      <c r="H41" s="110"/>
    </row>
    <row r="42" spans="1:8" s="1" customFormat="1" ht="12" customHeight="1" x14ac:dyDescent="0.2">
      <c r="A42" s="446"/>
      <c r="B42" s="440"/>
      <c r="C42" s="66"/>
      <c r="D42" s="213" t="s">
        <v>86</v>
      </c>
      <c r="E42" s="214"/>
      <c r="F42" s="219"/>
      <c r="G42" s="124"/>
      <c r="H42" s="110"/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66.47</v>
      </c>
      <c r="F43" s="219"/>
      <c r="G43" s="331"/>
      <c r="H43" s="110"/>
    </row>
    <row r="44" spans="1:8" s="1" customFormat="1" ht="12" customHeight="1" x14ac:dyDescent="0.2">
      <c r="A44" s="80"/>
      <c r="B44" s="81"/>
      <c r="C44" s="66"/>
      <c r="D44" s="69" t="s">
        <v>117</v>
      </c>
      <c r="E44" s="68">
        <v>2.3199999999999998</v>
      </c>
      <c r="F44" s="121"/>
      <c r="G44" s="346"/>
      <c r="H44" s="263"/>
    </row>
    <row r="45" spans="1:8" s="1" customFormat="1" ht="12" customHeight="1" x14ac:dyDescent="0.2">
      <c r="A45" s="80"/>
      <c r="B45" s="81"/>
      <c r="C45" s="66"/>
      <c r="D45" s="69" t="s">
        <v>71</v>
      </c>
      <c r="E45" s="68">
        <v>14.26</v>
      </c>
      <c r="H45" s="444"/>
    </row>
    <row r="46" spans="1:8" s="1" customFormat="1" ht="12" customHeight="1" x14ac:dyDescent="0.25">
      <c r="A46" s="84"/>
      <c r="B46" s="85"/>
      <c r="C46" s="66"/>
      <c r="D46" s="69" t="s">
        <v>65</v>
      </c>
      <c r="E46" s="68">
        <v>0.19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71" t="s">
        <v>63</v>
      </c>
      <c r="E47" s="437">
        <f>SUM(E43:E46)</f>
        <v>83.24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/>
      <c r="E48" s="68"/>
      <c r="F48" s="299">
        <v>1225</v>
      </c>
      <c r="G48" s="300" t="s">
        <v>165</v>
      </c>
      <c r="H48" s="306">
        <v>0.43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6</v>
      </c>
    </row>
    <row r="50" spans="1:8" s="1" customFormat="1" ht="12.75" x14ac:dyDescent="0.2">
      <c r="A50" s="105" t="s">
        <v>7</v>
      </c>
      <c r="B50" s="110">
        <v>2.57</v>
      </c>
      <c r="C50" s="73"/>
      <c r="D50" s="435"/>
      <c r="E50" s="436"/>
      <c r="F50" s="299">
        <v>1801</v>
      </c>
      <c r="G50" s="300" t="s">
        <v>166</v>
      </c>
      <c r="H50" s="306">
        <v>0.78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2.94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1.08</v>
      </c>
    </row>
    <row r="53" spans="1:8" s="1" customFormat="1" ht="12.75" x14ac:dyDescent="0.2">
      <c r="A53" s="105" t="s">
        <v>183</v>
      </c>
      <c r="B53" s="110">
        <v>4.6500000000000004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v>91.05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v>92.13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v>93.21</v>
      </c>
    </row>
    <row r="57" spans="1:8" s="1" customFormat="1" ht="12.75" x14ac:dyDescent="0.2">
      <c r="A57" s="130" t="s">
        <v>187</v>
      </c>
      <c r="B57" s="112">
        <v>5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v>90.62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v>95.19</v>
      </c>
    </row>
    <row r="59" spans="1:8" x14ac:dyDescent="0.25">
      <c r="F59" s="302"/>
      <c r="G59" s="305" t="s">
        <v>193</v>
      </c>
      <c r="H59" s="306">
        <v>96.27</v>
      </c>
    </row>
  </sheetData>
  <pageMargins left="0.7" right="0.7" top="0.35" bottom="0" header="0.3" footer="0.3"/>
  <pageSetup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87"/>
  <sheetViews>
    <sheetView topLeftCell="A56" zoomScale="200" zoomScaleNormal="200" workbookViewId="0">
      <selection activeCell="N22" sqref="N2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210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58.05</v>
      </c>
      <c r="H3" s="421"/>
      <c r="I3" s="421">
        <v>0.32</v>
      </c>
      <c r="J3" s="420"/>
      <c r="K3" s="421"/>
      <c r="L3" s="422"/>
      <c r="M3" s="423">
        <v>2.96</v>
      </c>
      <c r="N3" s="424">
        <v>7.12</v>
      </c>
      <c r="O3" s="388">
        <v>95.14</v>
      </c>
      <c r="P3" s="194">
        <f>SUM(G3:O3)</f>
        <v>163.59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58.05</v>
      </c>
      <c r="H4" s="384"/>
      <c r="I4" s="384">
        <v>0.32</v>
      </c>
      <c r="J4" s="385"/>
      <c r="K4" s="384"/>
      <c r="L4" s="386"/>
      <c r="M4" s="387">
        <v>5</v>
      </c>
      <c r="N4" s="399">
        <v>7.12</v>
      </c>
      <c r="O4" s="388">
        <v>95.14</v>
      </c>
      <c r="P4" s="194">
        <f t="shared" ref="P4:P66" si="0">SUM(G4:O4)</f>
        <v>165.63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64.069999999999993</v>
      </c>
      <c r="H5" s="384">
        <v>11.03</v>
      </c>
      <c r="I5" s="384">
        <v>2.94</v>
      </c>
      <c r="J5" s="385">
        <v>2.77</v>
      </c>
      <c r="K5" s="385"/>
      <c r="L5" s="386"/>
      <c r="M5" s="387">
        <v>2.96</v>
      </c>
      <c r="N5" s="399">
        <v>7.12</v>
      </c>
      <c r="O5" s="388">
        <v>95.14</v>
      </c>
      <c r="P5" s="194">
        <f t="shared" si="0"/>
        <v>186.02999999999997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983703</v>
      </c>
      <c r="G6" s="403">
        <v>64.069999999999993</v>
      </c>
      <c r="H6" s="393">
        <v>11.03</v>
      </c>
      <c r="I6" s="393">
        <v>2.94</v>
      </c>
      <c r="J6" s="394">
        <v>2.77</v>
      </c>
      <c r="K6" s="394"/>
      <c r="L6" s="395"/>
      <c r="M6" s="396">
        <v>5</v>
      </c>
      <c r="N6" s="397">
        <v>7.12</v>
      </c>
      <c r="O6" s="400">
        <v>95.14</v>
      </c>
      <c r="P6" s="194">
        <f t="shared" si="0"/>
        <v>188.07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741794</v>
      </c>
      <c r="G7" s="447">
        <v>58.05</v>
      </c>
      <c r="H7" s="448"/>
      <c r="I7" s="448">
        <v>0.32</v>
      </c>
      <c r="J7" s="449"/>
      <c r="K7" s="448"/>
      <c r="L7" s="450"/>
      <c r="M7" s="361">
        <v>2.96</v>
      </c>
      <c r="N7" s="150">
        <v>12.13</v>
      </c>
      <c r="O7" s="154">
        <v>95.14</v>
      </c>
      <c r="P7" s="194">
        <f t="shared" si="0"/>
        <v>168.6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897254</v>
      </c>
      <c r="G8" s="380">
        <v>58.05</v>
      </c>
      <c r="H8" s="384"/>
      <c r="I8" s="384">
        <v>0.32</v>
      </c>
      <c r="J8" s="385"/>
      <c r="K8" s="384"/>
      <c r="L8" s="386"/>
      <c r="M8" s="387">
        <v>2.96</v>
      </c>
      <c r="N8" s="384">
        <v>8.36</v>
      </c>
      <c r="O8" s="388">
        <v>95.14</v>
      </c>
      <c r="P8" s="194">
        <f t="shared" si="0"/>
        <v>164.82999999999998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901957</v>
      </c>
      <c r="G9" s="451">
        <v>58.05</v>
      </c>
      <c r="H9" s="452"/>
      <c r="I9" s="452">
        <v>0.32</v>
      </c>
      <c r="J9" s="453"/>
      <c r="K9" s="452"/>
      <c r="L9" s="454"/>
      <c r="M9" s="339">
        <v>2.96</v>
      </c>
      <c r="N9" s="153">
        <v>11.09</v>
      </c>
      <c r="O9" s="154">
        <v>95.14</v>
      </c>
      <c r="P9" s="194">
        <f t="shared" si="0"/>
        <v>167.56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69.91</v>
      </c>
      <c r="H10" s="393">
        <v>11.94</v>
      </c>
      <c r="I10" s="393">
        <v>10.23</v>
      </c>
      <c r="J10" s="393">
        <v>2.95</v>
      </c>
      <c r="K10" s="393">
        <v>0.19</v>
      </c>
      <c r="L10" s="395"/>
      <c r="M10" s="396">
        <v>5</v>
      </c>
      <c r="N10" s="393">
        <v>18</v>
      </c>
      <c r="O10" s="397">
        <v>97.75</v>
      </c>
      <c r="P10" s="194">
        <f t="shared" si="0"/>
        <v>215.97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802491</v>
      </c>
      <c r="G11" s="380">
        <v>69.91</v>
      </c>
      <c r="H11" s="384">
        <v>11.94</v>
      </c>
      <c r="I11" s="384">
        <v>10.23</v>
      </c>
      <c r="J11" s="384">
        <v>2.95</v>
      </c>
      <c r="K11" s="384">
        <v>0.19</v>
      </c>
      <c r="L11" s="386"/>
      <c r="M11" s="387">
        <v>5</v>
      </c>
      <c r="N11" s="384">
        <v>18</v>
      </c>
      <c r="O11" s="399">
        <v>97.75</v>
      </c>
      <c r="P11" s="194">
        <f t="shared" si="0"/>
        <v>215.97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69.91</v>
      </c>
      <c r="H12" s="150">
        <v>11.94</v>
      </c>
      <c r="I12" s="150">
        <v>10.23</v>
      </c>
      <c r="J12" s="150">
        <v>2.95</v>
      </c>
      <c r="K12" s="150">
        <v>0.19</v>
      </c>
      <c r="L12" s="170"/>
      <c r="M12" s="339">
        <v>5</v>
      </c>
      <c r="N12" s="150">
        <v>8.98</v>
      </c>
      <c r="O12" s="153">
        <v>97.75</v>
      </c>
      <c r="P12" s="194">
        <f t="shared" si="0"/>
        <v>206.95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990755</v>
      </c>
      <c r="G13" s="168">
        <v>69.91</v>
      </c>
      <c r="H13" s="150">
        <v>11.94</v>
      </c>
      <c r="I13" s="150">
        <v>10.23</v>
      </c>
      <c r="J13" s="150">
        <v>2.95</v>
      </c>
      <c r="K13" s="150">
        <v>0.19</v>
      </c>
      <c r="L13" s="170"/>
      <c r="M13" s="339">
        <v>6</v>
      </c>
      <c r="N13" s="150">
        <v>8.98</v>
      </c>
      <c r="O13" s="153">
        <v>99.15</v>
      </c>
      <c r="P13" s="194">
        <f t="shared" si="0"/>
        <v>209.35000000000002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1166382</v>
      </c>
      <c r="G14" s="389">
        <v>58.05</v>
      </c>
      <c r="H14" s="393"/>
      <c r="I14" s="393">
        <v>0.32</v>
      </c>
      <c r="J14" s="393"/>
      <c r="K14" s="393"/>
      <c r="L14" s="395"/>
      <c r="M14" s="401">
        <v>5</v>
      </c>
      <c r="N14" s="393">
        <v>18</v>
      </c>
      <c r="O14" s="400">
        <v>95.14</v>
      </c>
      <c r="P14" s="194">
        <f t="shared" si="0"/>
        <v>176.51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58.05</v>
      </c>
      <c r="H15" s="150"/>
      <c r="I15" s="150">
        <v>0.32</v>
      </c>
      <c r="J15" s="150"/>
      <c r="K15" s="150"/>
      <c r="L15" s="170"/>
      <c r="M15" s="344">
        <v>5</v>
      </c>
      <c r="N15" s="150">
        <v>18</v>
      </c>
      <c r="O15" s="154">
        <v>95.14</v>
      </c>
      <c r="P15" s="194">
        <f t="shared" si="0"/>
        <v>176.51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58.05</v>
      </c>
      <c r="H16" s="150"/>
      <c r="I16" s="150">
        <v>0.32</v>
      </c>
      <c r="J16" s="150"/>
      <c r="K16" s="150"/>
      <c r="L16" s="170"/>
      <c r="M16" s="339">
        <v>2.96</v>
      </c>
      <c r="N16" s="150">
        <v>18</v>
      </c>
      <c r="O16" s="154">
        <v>95.14</v>
      </c>
      <c r="P16" s="194">
        <f t="shared" si="0"/>
        <v>174.47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560673</v>
      </c>
      <c r="G17" s="168">
        <v>58.05</v>
      </c>
      <c r="H17" s="150"/>
      <c r="I17" s="150">
        <v>0.32</v>
      </c>
      <c r="J17" s="150"/>
      <c r="K17" s="150"/>
      <c r="L17" s="170"/>
      <c r="M17" s="339">
        <v>5</v>
      </c>
      <c r="N17" s="150">
        <v>18</v>
      </c>
      <c r="O17" s="154">
        <v>95.14</v>
      </c>
      <c r="P17" s="194">
        <f t="shared" si="0"/>
        <v>176.51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58.05</v>
      </c>
      <c r="H18" s="393"/>
      <c r="I18" s="393">
        <v>0.32</v>
      </c>
      <c r="J18" s="393"/>
      <c r="K18" s="393"/>
      <c r="L18" s="395"/>
      <c r="M18" s="401">
        <v>5</v>
      </c>
      <c r="N18" s="393">
        <v>18</v>
      </c>
      <c r="O18" s="400">
        <v>95.14</v>
      </c>
      <c r="P18" s="194">
        <f t="shared" si="0"/>
        <v>176.51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917994</v>
      </c>
      <c r="G19" s="380">
        <v>58.05</v>
      </c>
      <c r="H19" s="384"/>
      <c r="I19" s="384">
        <v>0.32</v>
      </c>
      <c r="J19" s="384"/>
      <c r="K19" s="384"/>
      <c r="L19" s="386"/>
      <c r="M19" s="387">
        <v>2.96</v>
      </c>
      <c r="N19" s="384">
        <v>18</v>
      </c>
      <c r="O19" s="388">
        <v>95.14</v>
      </c>
      <c r="P19" s="194">
        <f t="shared" si="0"/>
        <v>174.47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70</v>
      </c>
      <c r="H20" s="150">
        <v>1.42</v>
      </c>
      <c r="I20" s="150"/>
      <c r="J20" s="150">
        <v>3.04</v>
      </c>
      <c r="K20" s="149">
        <v>10.29</v>
      </c>
      <c r="L20" s="170"/>
      <c r="M20" s="339">
        <v>5.07</v>
      </c>
      <c r="N20" s="150">
        <v>10.88</v>
      </c>
      <c r="O20" s="154">
        <v>95.14</v>
      </c>
      <c r="P20" s="194">
        <f t="shared" si="0"/>
        <v>195.83999999999997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918776</v>
      </c>
      <c r="G21" s="168">
        <v>58.05</v>
      </c>
      <c r="H21" s="150"/>
      <c r="I21" s="150">
        <v>0.32</v>
      </c>
      <c r="J21" s="150"/>
      <c r="K21" s="150"/>
      <c r="L21" s="170"/>
      <c r="M21" s="339">
        <v>2.96</v>
      </c>
      <c r="N21" s="150">
        <v>10.88</v>
      </c>
      <c r="O21" s="154">
        <v>95.14</v>
      </c>
      <c r="P21" s="194">
        <f t="shared" si="0"/>
        <v>167.35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58.05</v>
      </c>
      <c r="H22" s="393"/>
      <c r="I22" s="393">
        <v>0.32</v>
      </c>
      <c r="J22" s="393"/>
      <c r="K22" s="393"/>
      <c r="L22" s="395"/>
      <c r="M22" s="396">
        <v>2.96</v>
      </c>
      <c r="N22" s="393">
        <v>6.55</v>
      </c>
      <c r="O22" s="400">
        <v>95.14</v>
      </c>
      <c r="P22" s="194">
        <f t="shared" si="0"/>
        <v>163.01999999999998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916598</v>
      </c>
      <c r="G23" s="402">
        <v>64.069999999999993</v>
      </c>
      <c r="H23" s="384">
        <v>11.03</v>
      </c>
      <c r="I23" s="384">
        <v>2.94</v>
      </c>
      <c r="J23" s="384">
        <v>2.77</v>
      </c>
      <c r="K23" s="385"/>
      <c r="L23" s="386"/>
      <c r="M23" s="387">
        <v>5</v>
      </c>
      <c r="N23" s="384">
        <v>6.55</v>
      </c>
      <c r="O23" s="388">
        <v>95.14</v>
      </c>
      <c r="P23" s="194">
        <f t="shared" si="0"/>
        <v>187.5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58.05</v>
      </c>
      <c r="H24" s="150"/>
      <c r="I24" s="150">
        <v>0.32</v>
      </c>
      <c r="J24" s="150"/>
      <c r="K24" s="150"/>
      <c r="L24" s="170"/>
      <c r="M24" s="339">
        <v>2.96</v>
      </c>
      <c r="N24" s="150">
        <v>7.65</v>
      </c>
      <c r="O24" s="154">
        <v>95.14</v>
      </c>
      <c r="P24" s="194">
        <f t="shared" si="0"/>
        <v>164.12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784680</v>
      </c>
      <c r="G25" s="168">
        <v>58.05</v>
      </c>
      <c r="H25" s="150"/>
      <c r="I25" s="150">
        <v>0.32</v>
      </c>
      <c r="J25" s="150"/>
      <c r="K25" s="150"/>
      <c r="L25" s="170"/>
      <c r="M25" s="339">
        <v>5</v>
      </c>
      <c r="N25" s="150">
        <v>7.65</v>
      </c>
      <c r="O25" s="154">
        <v>95.14</v>
      </c>
      <c r="P25" s="194">
        <f t="shared" si="0"/>
        <v>166.16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58.05</v>
      </c>
      <c r="H26" s="393"/>
      <c r="I26" s="393">
        <v>0.32</v>
      </c>
      <c r="J26" s="393"/>
      <c r="K26" s="393"/>
      <c r="L26" s="395"/>
      <c r="M26" s="401">
        <v>5</v>
      </c>
      <c r="N26" s="393">
        <v>18</v>
      </c>
      <c r="O26" s="400">
        <v>95.14</v>
      </c>
      <c r="P26" s="194">
        <f t="shared" si="0"/>
        <v>176.51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58.05</v>
      </c>
      <c r="H27" s="384"/>
      <c r="I27" s="384">
        <v>0.32</v>
      </c>
      <c r="J27" s="384"/>
      <c r="K27" s="384"/>
      <c r="L27" s="386"/>
      <c r="M27" s="387">
        <v>5</v>
      </c>
      <c r="N27" s="384">
        <v>18</v>
      </c>
      <c r="O27" s="388">
        <v>95.14</v>
      </c>
      <c r="P27" s="194">
        <f t="shared" si="0"/>
        <v>176.51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699992</v>
      </c>
      <c r="G28" s="380">
        <v>58.05</v>
      </c>
      <c r="H28" s="384"/>
      <c r="I28" s="384">
        <v>0.32</v>
      </c>
      <c r="J28" s="384"/>
      <c r="K28" s="384"/>
      <c r="L28" s="386"/>
      <c r="M28" s="387">
        <v>5</v>
      </c>
      <c r="N28" s="384">
        <v>18</v>
      </c>
      <c r="O28" s="388">
        <v>95.14</v>
      </c>
      <c r="P28" s="194">
        <f t="shared" si="0"/>
        <v>176.51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58.05</v>
      </c>
      <c r="H29" s="150"/>
      <c r="I29" s="150">
        <v>0.32</v>
      </c>
      <c r="J29" s="150"/>
      <c r="K29" s="150"/>
      <c r="L29" s="170"/>
      <c r="M29" s="339">
        <v>5</v>
      </c>
      <c r="N29" s="150">
        <v>21.54</v>
      </c>
      <c r="O29" s="154">
        <v>95.14</v>
      </c>
      <c r="P29" s="194">
        <f t="shared" si="0"/>
        <v>180.05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847688</v>
      </c>
      <c r="G30" s="345">
        <v>55.8</v>
      </c>
      <c r="H30" s="150">
        <v>3</v>
      </c>
      <c r="I30" s="150">
        <v>5</v>
      </c>
      <c r="J30" s="150"/>
      <c r="K30" s="149"/>
      <c r="L30" s="170"/>
      <c r="M30" s="339">
        <v>5</v>
      </c>
      <c r="N30" s="150">
        <v>21.54</v>
      </c>
      <c r="O30" s="154">
        <v>95.14</v>
      </c>
      <c r="P30" s="194">
        <f t="shared" si="0"/>
        <v>185.48000000000002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58.05</v>
      </c>
      <c r="H31" s="384"/>
      <c r="I31" s="384">
        <v>0.32</v>
      </c>
      <c r="J31" s="384"/>
      <c r="K31" s="384"/>
      <c r="L31" s="386"/>
      <c r="M31" s="387">
        <v>5</v>
      </c>
      <c r="N31" s="384">
        <v>5.43</v>
      </c>
      <c r="O31" s="399">
        <v>98.82</v>
      </c>
      <c r="P31" s="194">
        <f t="shared" si="0"/>
        <v>167.62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58.05</v>
      </c>
      <c r="H32" s="393"/>
      <c r="I32" s="393">
        <v>0.32</v>
      </c>
      <c r="J32" s="393"/>
      <c r="K32" s="393"/>
      <c r="L32" s="395"/>
      <c r="M32" s="396">
        <v>5</v>
      </c>
      <c r="N32" s="393">
        <v>5.43</v>
      </c>
      <c r="O32" s="397">
        <v>98.82</v>
      </c>
      <c r="P32" s="194">
        <f t="shared" si="0"/>
        <v>167.62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55.8</v>
      </c>
      <c r="H33" s="384">
        <v>3</v>
      </c>
      <c r="I33" s="384">
        <v>5</v>
      </c>
      <c r="J33" s="384"/>
      <c r="K33" s="385"/>
      <c r="L33" s="386"/>
      <c r="M33" s="387">
        <v>5</v>
      </c>
      <c r="N33" s="384">
        <v>5.43</v>
      </c>
      <c r="O33" s="399">
        <v>98.82</v>
      </c>
      <c r="P33" s="194">
        <f t="shared" si="0"/>
        <v>173.04999999999998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55.8</v>
      </c>
      <c r="H34" s="384">
        <v>3</v>
      </c>
      <c r="I34" s="384">
        <v>5</v>
      </c>
      <c r="J34" s="384"/>
      <c r="K34" s="385"/>
      <c r="L34" s="386"/>
      <c r="M34" s="387">
        <v>5</v>
      </c>
      <c r="N34" s="384">
        <v>5.43</v>
      </c>
      <c r="O34" s="399">
        <v>97.75</v>
      </c>
      <c r="P34" s="194">
        <f t="shared" si="0"/>
        <v>171.98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55.8</v>
      </c>
      <c r="H35" s="384">
        <v>3</v>
      </c>
      <c r="I35" s="384">
        <v>5</v>
      </c>
      <c r="J35" s="384"/>
      <c r="K35" s="385"/>
      <c r="L35" s="386"/>
      <c r="M35" s="387">
        <v>5</v>
      </c>
      <c r="N35" s="384">
        <v>5.43</v>
      </c>
      <c r="O35" s="399">
        <v>97.75</v>
      </c>
      <c r="P35" s="194">
        <f t="shared" si="0"/>
        <v>171.98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828049</v>
      </c>
      <c r="G36" s="403">
        <v>55.8</v>
      </c>
      <c r="H36" s="393">
        <v>3</v>
      </c>
      <c r="I36" s="393">
        <v>5</v>
      </c>
      <c r="J36" s="393"/>
      <c r="K36" s="394"/>
      <c r="L36" s="395"/>
      <c r="M36" s="396">
        <v>5</v>
      </c>
      <c r="N36" s="393">
        <v>5.43</v>
      </c>
      <c r="O36" s="397">
        <v>98.82</v>
      </c>
      <c r="P36" s="194">
        <f t="shared" si="0"/>
        <v>173.04999999999998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69.91</v>
      </c>
      <c r="H37" s="150">
        <v>11.94</v>
      </c>
      <c r="I37" s="150">
        <v>10.23</v>
      </c>
      <c r="J37" s="150">
        <v>2.95</v>
      </c>
      <c r="K37" s="150">
        <v>0.19</v>
      </c>
      <c r="L37" s="170"/>
      <c r="M37" s="339">
        <v>5</v>
      </c>
      <c r="N37" s="150">
        <v>18</v>
      </c>
      <c r="O37" s="153">
        <v>97.75</v>
      </c>
      <c r="P37" s="194">
        <f t="shared" si="0"/>
        <v>215.97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69.91</v>
      </c>
      <c r="H38" s="150">
        <v>11.94</v>
      </c>
      <c r="I38" s="150">
        <v>10.23</v>
      </c>
      <c r="J38" s="150">
        <v>2.95</v>
      </c>
      <c r="K38" s="150">
        <v>0.19</v>
      </c>
      <c r="L38" s="170"/>
      <c r="M38" s="339">
        <v>5</v>
      </c>
      <c r="N38" s="150">
        <v>18</v>
      </c>
      <c r="O38" s="153">
        <v>98.82</v>
      </c>
      <c r="P38" s="194">
        <f t="shared" si="0"/>
        <v>217.04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58.05</v>
      </c>
      <c r="H39" s="150"/>
      <c r="I39" s="150">
        <v>0.32</v>
      </c>
      <c r="J39" s="150"/>
      <c r="K39" s="150"/>
      <c r="L39" s="170"/>
      <c r="M39" s="339">
        <v>5</v>
      </c>
      <c r="N39" s="150">
        <v>18</v>
      </c>
      <c r="O39" s="153">
        <v>98.82</v>
      </c>
      <c r="P39" s="194">
        <f t="shared" si="0"/>
        <v>180.19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58.05</v>
      </c>
      <c r="H40" s="150"/>
      <c r="I40" s="150">
        <v>0.32</v>
      </c>
      <c r="J40" s="150"/>
      <c r="K40" s="150"/>
      <c r="L40" s="170"/>
      <c r="M40" s="339">
        <v>5</v>
      </c>
      <c r="N40" s="150">
        <v>18</v>
      </c>
      <c r="O40" s="153">
        <v>97.75</v>
      </c>
      <c r="P40" s="194">
        <f t="shared" si="0"/>
        <v>179.12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775995</v>
      </c>
      <c r="G41" s="168">
        <v>58.05</v>
      </c>
      <c r="H41" s="150"/>
      <c r="I41" s="150">
        <v>0.32</v>
      </c>
      <c r="J41" s="150"/>
      <c r="K41" s="150"/>
      <c r="L41" s="170"/>
      <c r="M41" s="339">
        <v>5</v>
      </c>
      <c r="N41" s="150">
        <v>18</v>
      </c>
      <c r="O41" s="153">
        <v>98.82</v>
      </c>
      <c r="P41" s="194">
        <f t="shared" si="0"/>
        <v>180.19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69.91</v>
      </c>
      <c r="H42" s="393">
        <v>11.94</v>
      </c>
      <c r="I42" s="393">
        <v>10.23</v>
      </c>
      <c r="J42" s="393">
        <v>2.95</v>
      </c>
      <c r="K42" s="393">
        <v>0.19</v>
      </c>
      <c r="L42" s="395"/>
      <c r="M42" s="401">
        <v>5</v>
      </c>
      <c r="N42" s="393">
        <v>13.22</v>
      </c>
      <c r="O42" s="397">
        <v>97.75</v>
      </c>
      <c r="P42" s="194">
        <f t="shared" si="0"/>
        <v>211.19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69.91</v>
      </c>
      <c r="H43" s="384">
        <v>11.94</v>
      </c>
      <c r="I43" s="384">
        <v>10.23</v>
      </c>
      <c r="J43" s="384">
        <v>2.95</v>
      </c>
      <c r="K43" s="385">
        <v>0.19</v>
      </c>
      <c r="L43" s="386"/>
      <c r="M43" s="387">
        <v>5</v>
      </c>
      <c r="N43" s="384">
        <v>13.22</v>
      </c>
      <c r="O43" s="399">
        <v>98.82</v>
      </c>
      <c r="P43" s="194">
        <f t="shared" si="0"/>
        <v>212.26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58.05</v>
      </c>
      <c r="H44" s="384"/>
      <c r="I44" s="384">
        <v>0.32</v>
      </c>
      <c r="J44" s="384"/>
      <c r="K44" s="384"/>
      <c r="L44" s="386"/>
      <c r="M44" s="404">
        <v>5</v>
      </c>
      <c r="N44" s="384">
        <v>13.22</v>
      </c>
      <c r="O44" s="399">
        <v>98.82</v>
      </c>
      <c r="P44" s="194">
        <f t="shared" si="0"/>
        <v>175.41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831869</v>
      </c>
      <c r="G45" s="380">
        <v>58.05</v>
      </c>
      <c r="H45" s="384"/>
      <c r="I45" s="384">
        <v>0.32</v>
      </c>
      <c r="J45" s="384"/>
      <c r="K45" s="384"/>
      <c r="L45" s="386"/>
      <c r="M45" s="387">
        <v>5</v>
      </c>
      <c r="N45" s="384">
        <v>13.22</v>
      </c>
      <c r="O45" s="399">
        <v>98.82</v>
      </c>
      <c r="P45" s="194">
        <f t="shared" si="0"/>
        <v>175.41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69.91</v>
      </c>
      <c r="H46" s="150">
        <v>11.94</v>
      </c>
      <c r="I46" s="150">
        <v>10.23</v>
      </c>
      <c r="J46" s="150">
        <v>2.95</v>
      </c>
      <c r="K46" s="150">
        <v>0.19</v>
      </c>
      <c r="L46" s="170"/>
      <c r="M46" s="339">
        <v>6</v>
      </c>
      <c r="N46" s="150">
        <v>8.6999999999999993</v>
      </c>
      <c r="O46" s="153">
        <v>99.15</v>
      </c>
      <c r="P46" s="194">
        <f t="shared" si="0"/>
        <v>209.07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69.91</v>
      </c>
      <c r="H47" s="156">
        <v>11.94</v>
      </c>
      <c r="I47" s="156">
        <v>10.23</v>
      </c>
      <c r="J47" s="156">
        <v>2.95</v>
      </c>
      <c r="K47" s="156">
        <v>0.19</v>
      </c>
      <c r="L47" s="172"/>
      <c r="M47" s="342">
        <v>6</v>
      </c>
      <c r="N47" s="156">
        <v>8.6999999999999993</v>
      </c>
      <c r="O47" s="148">
        <v>100.22</v>
      </c>
      <c r="P47" s="194">
        <f t="shared" si="0"/>
        <v>210.14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862501</v>
      </c>
      <c r="G48" s="168">
        <v>58.05</v>
      </c>
      <c r="H48" s="150"/>
      <c r="I48" s="150">
        <v>0.32</v>
      </c>
      <c r="J48" s="150"/>
      <c r="K48" s="150"/>
      <c r="L48" s="170"/>
      <c r="M48" s="339">
        <v>6</v>
      </c>
      <c r="N48" s="150">
        <v>8.6999999999999993</v>
      </c>
      <c r="O48" s="153">
        <v>100.22</v>
      </c>
      <c r="P48" s="194">
        <f t="shared" si="0"/>
        <v>173.29000000000002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820677</v>
      </c>
      <c r="G49" s="380">
        <v>69.91</v>
      </c>
      <c r="H49" s="384">
        <v>11.94</v>
      </c>
      <c r="I49" s="384">
        <v>10.23</v>
      </c>
      <c r="J49" s="384">
        <v>2.95</v>
      </c>
      <c r="K49" s="384">
        <v>0.19</v>
      </c>
      <c r="L49" s="386"/>
      <c r="M49" s="387">
        <v>6</v>
      </c>
      <c r="N49" s="384">
        <v>9.75</v>
      </c>
      <c r="O49" s="399">
        <v>99.15</v>
      </c>
      <c r="P49" s="194">
        <f t="shared" si="0"/>
        <v>210.12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759233</v>
      </c>
      <c r="G50" s="168">
        <v>69.91</v>
      </c>
      <c r="H50" s="150">
        <v>11.94</v>
      </c>
      <c r="I50" s="150">
        <v>10.23</v>
      </c>
      <c r="J50" s="150">
        <v>2.95</v>
      </c>
      <c r="K50" s="149">
        <v>0.19</v>
      </c>
      <c r="L50" s="170"/>
      <c r="M50" s="339">
        <v>5</v>
      </c>
      <c r="N50" s="150">
        <v>18</v>
      </c>
      <c r="O50" s="153">
        <v>97.75</v>
      </c>
      <c r="P50" s="194">
        <f t="shared" si="0"/>
        <v>215.97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697514</v>
      </c>
      <c r="G51" s="389">
        <v>69.91</v>
      </c>
      <c r="H51" s="393">
        <v>11.94</v>
      </c>
      <c r="I51" s="393">
        <v>10.23</v>
      </c>
      <c r="J51" s="393">
        <v>2.95</v>
      </c>
      <c r="K51" s="393">
        <v>0.19</v>
      </c>
      <c r="L51" s="395"/>
      <c r="M51" s="396">
        <v>5</v>
      </c>
      <c r="N51" s="393">
        <v>12.54</v>
      </c>
      <c r="O51" s="397">
        <v>97.75</v>
      </c>
      <c r="P51" s="194">
        <f t="shared" si="0"/>
        <v>210.51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69.91</v>
      </c>
      <c r="H52" s="150">
        <v>11.94</v>
      </c>
      <c r="I52" s="150">
        <v>10.23</v>
      </c>
      <c r="J52" s="150">
        <v>2.95</v>
      </c>
      <c r="K52" s="149">
        <v>0.19</v>
      </c>
      <c r="L52" s="170"/>
      <c r="M52" s="339">
        <v>5</v>
      </c>
      <c r="N52" s="150">
        <v>8.5299999999999994</v>
      </c>
      <c r="O52" s="153">
        <v>97.75</v>
      </c>
      <c r="P52" s="194">
        <f t="shared" si="0"/>
        <v>206.5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69.91</v>
      </c>
      <c r="H53" s="150">
        <v>11.94</v>
      </c>
      <c r="I53" s="150">
        <v>10.23</v>
      </c>
      <c r="J53" s="150">
        <v>2.95</v>
      </c>
      <c r="K53" s="149">
        <v>0.19</v>
      </c>
      <c r="L53" s="170"/>
      <c r="M53" s="339">
        <v>5</v>
      </c>
      <c r="N53" s="150">
        <v>8.5299999999999994</v>
      </c>
      <c r="O53" s="153">
        <v>97.75</v>
      </c>
      <c r="P53" s="194">
        <f t="shared" si="0"/>
        <v>206.5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55.8</v>
      </c>
      <c r="H54" s="150">
        <v>3</v>
      </c>
      <c r="I54" s="150">
        <v>5</v>
      </c>
      <c r="J54" s="150"/>
      <c r="K54" s="149"/>
      <c r="L54" s="170"/>
      <c r="M54" s="339">
        <v>5</v>
      </c>
      <c r="N54" s="150">
        <v>8.5299999999999994</v>
      </c>
      <c r="O54" s="153">
        <v>97.75</v>
      </c>
      <c r="P54" s="194">
        <f t="shared" si="0"/>
        <v>175.07999999999998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855463</v>
      </c>
      <c r="G55" s="345">
        <v>55.8</v>
      </c>
      <c r="H55" s="150">
        <v>3</v>
      </c>
      <c r="I55" s="150">
        <v>5</v>
      </c>
      <c r="J55" s="150"/>
      <c r="K55" s="149"/>
      <c r="L55" s="170"/>
      <c r="M55" s="339">
        <v>5</v>
      </c>
      <c r="N55" s="150">
        <v>8.5299999999999994</v>
      </c>
      <c r="O55" s="153">
        <v>97.75</v>
      </c>
      <c r="P55" s="194">
        <f t="shared" si="0"/>
        <v>175.07999999999998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69.91</v>
      </c>
      <c r="H56" s="393">
        <v>11.94</v>
      </c>
      <c r="I56" s="393">
        <v>10.23</v>
      </c>
      <c r="J56" s="393">
        <v>2.95</v>
      </c>
      <c r="K56" s="394">
        <v>0.19</v>
      </c>
      <c r="L56" s="395"/>
      <c r="M56" s="396">
        <v>5</v>
      </c>
      <c r="N56" s="393">
        <v>15.85</v>
      </c>
      <c r="O56" s="397">
        <v>97.75</v>
      </c>
      <c r="P56" s="194">
        <f t="shared" si="0"/>
        <v>213.82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55.8</v>
      </c>
      <c r="H57" s="384">
        <v>3</v>
      </c>
      <c r="I57" s="384">
        <v>5</v>
      </c>
      <c r="J57" s="384"/>
      <c r="K57" s="385"/>
      <c r="L57" s="386"/>
      <c r="M57" s="387">
        <v>5</v>
      </c>
      <c r="N57" s="384">
        <v>15.85</v>
      </c>
      <c r="O57" s="399">
        <v>97.75</v>
      </c>
      <c r="P57" s="194">
        <f t="shared" si="0"/>
        <v>182.39999999999998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1037916</v>
      </c>
      <c r="G58" s="402">
        <v>55.8</v>
      </c>
      <c r="H58" s="384">
        <v>3</v>
      </c>
      <c r="I58" s="384">
        <v>5</v>
      </c>
      <c r="J58" s="384"/>
      <c r="K58" s="385"/>
      <c r="L58" s="386"/>
      <c r="M58" s="387">
        <v>5</v>
      </c>
      <c r="N58" s="384">
        <v>15.85</v>
      </c>
      <c r="O58" s="399">
        <v>97.75</v>
      </c>
      <c r="P58" s="194">
        <f t="shared" si="0"/>
        <v>182.39999999999998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69.91</v>
      </c>
      <c r="H59" s="150">
        <v>11.94</v>
      </c>
      <c r="I59" s="150">
        <v>10.23</v>
      </c>
      <c r="J59" s="150">
        <v>2.95</v>
      </c>
      <c r="K59" s="149">
        <v>0.19</v>
      </c>
      <c r="L59" s="170"/>
      <c r="M59" s="339">
        <v>5</v>
      </c>
      <c r="N59" s="150">
        <v>18</v>
      </c>
      <c r="O59" s="153">
        <v>97.75</v>
      </c>
      <c r="P59" s="194">
        <f t="shared" si="0"/>
        <v>215.97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900756</v>
      </c>
      <c r="G60" s="168">
        <v>69.91</v>
      </c>
      <c r="H60" s="150">
        <v>11.94</v>
      </c>
      <c r="I60" s="150">
        <v>10.23</v>
      </c>
      <c r="J60" s="150">
        <v>2.95</v>
      </c>
      <c r="K60" s="149">
        <v>0.19</v>
      </c>
      <c r="L60" s="170"/>
      <c r="M60" s="339">
        <v>5</v>
      </c>
      <c r="N60" s="150">
        <v>18</v>
      </c>
      <c r="O60" s="153">
        <v>97.75</v>
      </c>
      <c r="P60" s="194">
        <f t="shared" si="0"/>
        <v>215.97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58.05</v>
      </c>
      <c r="H61" s="393"/>
      <c r="I61" s="393">
        <v>0.32</v>
      </c>
      <c r="J61" s="393"/>
      <c r="K61" s="393"/>
      <c r="L61" s="395"/>
      <c r="M61" s="401">
        <v>5</v>
      </c>
      <c r="N61" s="393">
        <v>11</v>
      </c>
      <c r="O61" s="400">
        <v>95.14</v>
      </c>
      <c r="P61" s="194">
        <f t="shared" si="0"/>
        <v>169.51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681929</v>
      </c>
      <c r="G62" s="380">
        <v>58.05</v>
      </c>
      <c r="H62" s="384"/>
      <c r="I62" s="384">
        <v>0.32</v>
      </c>
      <c r="J62" s="384"/>
      <c r="K62" s="384"/>
      <c r="L62" s="386"/>
      <c r="M62" s="387">
        <v>2.96</v>
      </c>
      <c r="N62" s="384">
        <v>11</v>
      </c>
      <c r="O62" s="388">
        <v>95.14</v>
      </c>
      <c r="P62" s="194">
        <f t="shared" si="0"/>
        <v>167.47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58.05</v>
      </c>
      <c r="H63" s="452"/>
      <c r="I63" s="452">
        <v>0.32</v>
      </c>
      <c r="J63" s="452"/>
      <c r="K63" s="452"/>
      <c r="L63" s="454"/>
      <c r="M63" s="344">
        <v>5</v>
      </c>
      <c r="N63" s="150">
        <v>17.78</v>
      </c>
      <c r="O63" s="154">
        <v>95.14</v>
      </c>
      <c r="P63" s="194">
        <f t="shared" si="0"/>
        <v>176.29000000000002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787379</v>
      </c>
      <c r="G64" s="451">
        <v>58.05</v>
      </c>
      <c r="H64" s="452"/>
      <c r="I64" s="452">
        <v>0.32</v>
      </c>
      <c r="J64" s="452"/>
      <c r="K64" s="452"/>
      <c r="L64" s="454"/>
      <c r="M64" s="195">
        <v>5</v>
      </c>
      <c r="N64" s="150">
        <v>17.78</v>
      </c>
      <c r="O64" s="154">
        <v>95.14</v>
      </c>
      <c r="P64" s="194">
        <f t="shared" si="0"/>
        <v>176.29000000000002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851924</v>
      </c>
      <c r="G65" s="380">
        <v>58.05</v>
      </c>
      <c r="H65" s="384"/>
      <c r="I65" s="384">
        <v>0.32</v>
      </c>
      <c r="J65" s="384"/>
      <c r="K65" s="384"/>
      <c r="L65" s="386"/>
      <c r="M65" s="404">
        <v>5</v>
      </c>
      <c r="N65" s="399">
        <v>17.02</v>
      </c>
      <c r="O65" s="388">
        <v>95.14</v>
      </c>
      <c r="P65" s="194">
        <f t="shared" si="0"/>
        <v>175.53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883541</v>
      </c>
      <c r="G66" s="451">
        <v>58.05</v>
      </c>
      <c r="H66" s="452"/>
      <c r="I66" s="452">
        <v>0.32</v>
      </c>
      <c r="J66" s="452"/>
      <c r="K66" s="452"/>
      <c r="L66" s="454"/>
      <c r="M66" s="339">
        <v>2.96</v>
      </c>
      <c r="N66" s="153">
        <v>11.12</v>
      </c>
      <c r="O66" s="157">
        <v>95.14</v>
      </c>
      <c r="P66" s="194">
        <f t="shared" si="0"/>
        <v>167.59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23705483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1882943</v>
      </c>
      <c r="G68" s="168">
        <v>58.05</v>
      </c>
      <c r="H68" s="150"/>
      <c r="I68" s="150">
        <v>0.32</v>
      </c>
      <c r="J68" s="149"/>
      <c r="K68" s="150"/>
      <c r="L68" s="170"/>
      <c r="M68" s="197">
        <v>32.44</v>
      </c>
      <c r="N68" s="153">
        <v>113.48</v>
      </c>
      <c r="O68" s="154">
        <v>94.56</v>
      </c>
      <c r="P68" s="194">
        <f t="shared" ref="P68:P74" si="1">SUM(G68:O68)</f>
        <v>298.85000000000002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87498</v>
      </c>
      <c r="G69" s="168">
        <v>58.05</v>
      </c>
      <c r="H69" s="150"/>
      <c r="I69" s="150">
        <v>0.32</v>
      </c>
      <c r="J69" s="149"/>
      <c r="K69" s="150"/>
      <c r="L69" s="170"/>
      <c r="M69" s="204">
        <v>5</v>
      </c>
      <c r="N69" s="153">
        <v>142.59</v>
      </c>
      <c r="O69" s="154">
        <v>95.14</v>
      </c>
      <c r="P69" s="194">
        <f t="shared" si="1"/>
        <v>301.10000000000002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57595</v>
      </c>
      <c r="G70" s="168">
        <v>58.05</v>
      </c>
      <c r="H70" s="150"/>
      <c r="I70" s="150">
        <v>0.32</v>
      </c>
      <c r="J70" s="149"/>
      <c r="K70" s="150"/>
      <c r="L70" s="170"/>
      <c r="M70" s="195">
        <v>5</v>
      </c>
      <c r="N70" s="153">
        <v>105</v>
      </c>
      <c r="O70" s="154">
        <v>95.14</v>
      </c>
      <c r="P70" s="194">
        <f t="shared" si="1"/>
        <v>263.51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182538</v>
      </c>
      <c r="G71" s="171">
        <v>69.91</v>
      </c>
      <c r="H71" s="156">
        <v>11.94</v>
      </c>
      <c r="I71" s="156">
        <v>10.23</v>
      </c>
      <c r="J71" s="156">
        <v>2.95</v>
      </c>
      <c r="K71" s="155">
        <v>0.19</v>
      </c>
      <c r="L71" s="172"/>
      <c r="M71" s="198">
        <v>40</v>
      </c>
      <c r="N71" s="148">
        <v>105</v>
      </c>
      <c r="O71" s="148">
        <v>97.75</v>
      </c>
      <c r="P71" s="194">
        <f t="shared" si="1"/>
        <v>337.97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11512</v>
      </c>
      <c r="G72" s="168">
        <v>69.91</v>
      </c>
      <c r="H72" s="150">
        <v>11.94</v>
      </c>
      <c r="I72" s="150">
        <v>10.23</v>
      </c>
      <c r="J72" s="150">
        <v>2.95</v>
      </c>
      <c r="K72" s="150">
        <v>0.19</v>
      </c>
      <c r="L72" s="170"/>
      <c r="M72" s="195">
        <v>5</v>
      </c>
      <c r="N72" s="153">
        <v>105</v>
      </c>
      <c r="O72" s="153">
        <v>97.75</v>
      </c>
      <c r="P72" s="194">
        <f t="shared" si="1"/>
        <v>302.97000000000003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9388</v>
      </c>
      <c r="G73" s="168">
        <v>58.05</v>
      </c>
      <c r="H73" s="150"/>
      <c r="I73" s="150">
        <v>0.32</v>
      </c>
      <c r="J73" s="149"/>
      <c r="K73" s="150"/>
      <c r="L73" s="170"/>
      <c r="M73" s="204">
        <v>5</v>
      </c>
      <c r="N73" s="153">
        <v>375.48</v>
      </c>
      <c r="O73" s="154">
        <v>95.14</v>
      </c>
      <c r="P73" s="194">
        <f t="shared" si="1"/>
        <v>533.99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2685</v>
      </c>
      <c r="G74" s="370">
        <v>55.8</v>
      </c>
      <c r="H74" s="174">
        <v>3</v>
      </c>
      <c r="I74" s="174">
        <v>5</v>
      </c>
      <c r="J74" s="175"/>
      <c r="K74" s="175"/>
      <c r="L74" s="176"/>
      <c r="M74" s="210">
        <v>14.13</v>
      </c>
      <c r="N74" s="158">
        <v>80.88</v>
      </c>
      <c r="O74" s="158">
        <v>97.75</v>
      </c>
      <c r="P74" s="194">
        <f t="shared" si="1"/>
        <v>256.56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2234159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25939642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56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56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56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56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56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56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56" t="s">
        <v>177</v>
      </c>
      <c r="C85" s="457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56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"/>
  <sheetViews>
    <sheetView topLeftCell="A31" workbookViewId="0">
      <selection activeCell="H57" sqref="H57"/>
    </sheetView>
  </sheetViews>
  <sheetFormatPr defaultRowHeight="15" x14ac:dyDescent="0.25"/>
  <cols>
    <col min="1" max="1" width="20.5703125" customWidth="1"/>
    <col min="2" max="2" width="6.5703125" style="12" customWidth="1"/>
    <col min="3" max="3" width="3.42578125" style="2" customWidth="1"/>
    <col min="4" max="4" width="20.5703125" customWidth="1"/>
    <col min="5" max="5" width="6.5703125" style="12" customWidth="1"/>
    <col min="6" max="6" width="3.42578125" style="2" customWidth="1"/>
    <col min="7" max="7" width="20.5703125" customWidth="1"/>
    <col min="8" max="8" width="6.5703125" style="12" customWidth="1"/>
  </cols>
  <sheetData>
    <row r="1" spans="1:8" ht="14.45" x14ac:dyDescent="0.35">
      <c r="A1" s="19"/>
      <c r="B1" s="20"/>
      <c r="C1" s="21"/>
      <c r="D1" s="22" t="s">
        <v>149</v>
      </c>
      <c r="E1" s="20"/>
      <c r="F1" s="21"/>
      <c r="G1" s="23"/>
      <c r="H1" s="40" t="s">
        <v>92</v>
      </c>
    </row>
    <row r="2" spans="1:8" ht="12" customHeight="1" x14ac:dyDescent="0.35">
      <c r="A2" s="24" t="s">
        <v>55</v>
      </c>
      <c r="B2" s="15"/>
      <c r="C2" s="6"/>
      <c r="D2" s="77" t="s">
        <v>58</v>
      </c>
      <c r="E2" s="15"/>
      <c r="F2" s="6"/>
      <c r="G2" s="3" t="s">
        <v>57</v>
      </c>
      <c r="H2" s="14"/>
    </row>
    <row r="3" spans="1:8" ht="12" customHeight="1" x14ac:dyDescent="0.35">
      <c r="A3" s="25" t="s">
        <v>98</v>
      </c>
      <c r="B3" s="15">
        <v>81.349999999999994</v>
      </c>
      <c r="C3" s="6"/>
      <c r="D3" s="3" t="s">
        <v>56</v>
      </c>
      <c r="E3" s="15"/>
      <c r="F3" s="6"/>
      <c r="G3" s="26" t="s">
        <v>29</v>
      </c>
      <c r="H3" s="14">
        <v>78.7</v>
      </c>
    </row>
    <row r="4" spans="1:8" s="1" customFormat="1" ht="12" customHeight="1" x14ac:dyDescent="0.3">
      <c r="A4" s="25" t="s">
        <v>99</v>
      </c>
      <c r="B4" s="15">
        <v>1.4</v>
      </c>
      <c r="C4" s="6"/>
      <c r="D4" s="26" t="s">
        <v>29</v>
      </c>
      <c r="E4" s="15">
        <v>151.83000000000001</v>
      </c>
      <c r="F4" s="6"/>
      <c r="G4" s="26" t="s">
        <v>76</v>
      </c>
      <c r="H4" s="16">
        <v>3.73</v>
      </c>
    </row>
    <row r="5" spans="1:8" s="1" customFormat="1" ht="12" customHeight="1" x14ac:dyDescent="0.3">
      <c r="A5" s="25" t="s">
        <v>100</v>
      </c>
      <c r="B5" s="15">
        <v>6.08</v>
      </c>
      <c r="C5" s="6"/>
      <c r="D5" s="26" t="s">
        <v>59</v>
      </c>
      <c r="E5" s="15">
        <v>1.79</v>
      </c>
      <c r="F5" s="6"/>
      <c r="G5" s="27" t="s">
        <v>63</v>
      </c>
      <c r="H5" s="18">
        <v>82.43</v>
      </c>
    </row>
    <row r="6" spans="1:8" s="1" customFormat="1" ht="12" customHeight="1" x14ac:dyDescent="0.3">
      <c r="A6" s="25" t="s">
        <v>101</v>
      </c>
      <c r="B6" s="15">
        <v>5.42</v>
      </c>
      <c r="C6" s="6"/>
      <c r="D6" s="26" t="s">
        <v>60</v>
      </c>
      <c r="E6" s="15">
        <v>12.82</v>
      </c>
      <c r="F6" s="6"/>
      <c r="G6" s="3" t="s">
        <v>64</v>
      </c>
      <c r="H6" s="14"/>
    </row>
    <row r="7" spans="1:8" s="1" customFormat="1" ht="12" customHeight="1" x14ac:dyDescent="0.3">
      <c r="A7" s="25" t="s">
        <v>102</v>
      </c>
      <c r="B7" s="15">
        <v>4.21</v>
      </c>
      <c r="C7" s="6"/>
      <c r="D7" s="26" t="s">
        <v>61</v>
      </c>
      <c r="E7" s="15">
        <v>24.81</v>
      </c>
      <c r="F7" s="6"/>
      <c r="G7" s="26" t="s">
        <v>29</v>
      </c>
      <c r="H7" s="14">
        <v>191.61</v>
      </c>
    </row>
    <row r="8" spans="1:8" s="1" customFormat="1" ht="12" customHeight="1" x14ac:dyDescent="0.3">
      <c r="A8" s="25" t="s">
        <v>103</v>
      </c>
      <c r="B8" s="15">
        <v>2.34</v>
      </c>
      <c r="C8" s="6"/>
      <c r="D8" s="26" t="s">
        <v>62</v>
      </c>
      <c r="E8" s="15">
        <v>3.86</v>
      </c>
      <c r="F8" s="6"/>
      <c r="G8" s="26" t="s">
        <v>60</v>
      </c>
      <c r="H8" s="14">
        <v>29.04</v>
      </c>
    </row>
    <row r="9" spans="1:8" s="1" customFormat="1" ht="12" customHeight="1" x14ac:dyDescent="0.3">
      <c r="A9" s="25" t="s">
        <v>104</v>
      </c>
      <c r="B9" s="15">
        <v>18.7</v>
      </c>
      <c r="C9" s="6"/>
      <c r="D9" s="100" t="s">
        <v>76</v>
      </c>
      <c r="E9" s="13">
        <v>3.73</v>
      </c>
      <c r="F9" s="6"/>
      <c r="G9" s="100" t="s">
        <v>76</v>
      </c>
      <c r="H9" s="16">
        <v>3.73</v>
      </c>
    </row>
    <row r="10" spans="1:8" s="1" customFormat="1" ht="12" customHeight="1" x14ac:dyDescent="0.3">
      <c r="A10" s="25" t="s">
        <v>105</v>
      </c>
      <c r="B10" s="15">
        <v>2.62</v>
      </c>
      <c r="C10" s="6"/>
      <c r="D10" s="27" t="s">
        <v>63</v>
      </c>
      <c r="E10" s="28">
        <f>SUM(E4:E9)</f>
        <v>198.84</v>
      </c>
      <c r="F10" s="4"/>
      <c r="G10" s="101" t="s">
        <v>63</v>
      </c>
      <c r="H10" s="102">
        <v>224.38</v>
      </c>
    </row>
    <row r="11" spans="1:8" s="1" customFormat="1" ht="12" customHeight="1" x14ac:dyDescent="0.3">
      <c r="A11" s="25" t="s">
        <v>106</v>
      </c>
      <c r="B11" s="15">
        <v>7.48</v>
      </c>
      <c r="C11" s="6"/>
      <c r="D11" s="26"/>
      <c r="E11" s="14"/>
      <c r="F11" s="66"/>
      <c r="G11" s="76" t="s">
        <v>67</v>
      </c>
      <c r="H11" s="68"/>
    </row>
    <row r="12" spans="1:8" s="1" customFormat="1" ht="12" customHeight="1" x14ac:dyDescent="0.3">
      <c r="A12" s="25" t="s">
        <v>107</v>
      </c>
      <c r="B12" s="15">
        <v>5.8</v>
      </c>
      <c r="C12" s="6"/>
      <c r="D12" s="3" t="s">
        <v>79</v>
      </c>
      <c r="E12" s="14"/>
      <c r="F12" s="66"/>
      <c r="G12" s="69" t="s">
        <v>124</v>
      </c>
      <c r="H12" s="68">
        <v>40.9</v>
      </c>
    </row>
    <row r="13" spans="1:8" s="1" customFormat="1" ht="12" customHeight="1" x14ac:dyDescent="0.3">
      <c r="A13" s="25" t="s">
        <v>108</v>
      </c>
      <c r="B13" s="15">
        <v>4.49</v>
      </c>
      <c r="C13" s="6"/>
      <c r="D13" s="26" t="s">
        <v>29</v>
      </c>
      <c r="E13" s="14">
        <v>98.75</v>
      </c>
      <c r="F13" s="66"/>
      <c r="G13" s="69" t="s">
        <v>125</v>
      </c>
      <c r="H13" s="68">
        <v>7.48</v>
      </c>
    </row>
    <row r="14" spans="1:8" s="1" customFormat="1" ht="12" customHeight="1" x14ac:dyDescent="0.3">
      <c r="A14" s="25" t="s">
        <v>109</v>
      </c>
      <c r="B14" s="15">
        <v>2</v>
      </c>
      <c r="C14" s="6"/>
      <c r="D14" s="26" t="s">
        <v>76</v>
      </c>
      <c r="E14" s="16">
        <v>3.73</v>
      </c>
      <c r="F14" s="66"/>
      <c r="G14" s="69" t="s">
        <v>113</v>
      </c>
      <c r="H14" s="70">
        <v>9.35</v>
      </c>
    </row>
    <row r="15" spans="1:8" s="1" customFormat="1" ht="12" customHeight="1" x14ac:dyDescent="0.3">
      <c r="A15" s="29" t="s">
        <v>110</v>
      </c>
      <c r="B15" s="13">
        <v>4</v>
      </c>
      <c r="C15" s="6"/>
      <c r="D15" s="27" t="s">
        <v>63</v>
      </c>
      <c r="E15" s="18">
        <f>SUM(E13:E14)</f>
        <v>102.48</v>
      </c>
      <c r="F15" s="66"/>
      <c r="G15" s="71" t="s">
        <v>63</v>
      </c>
      <c r="H15" s="72">
        <f>SUM(H12:H14)</f>
        <v>57.73</v>
      </c>
    </row>
    <row r="16" spans="1:8" s="1" customFormat="1" ht="12" customHeight="1" x14ac:dyDescent="0.3">
      <c r="A16" s="113" t="s">
        <v>63</v>
      </c>
      <c r="B16" s="28">
        <f>SUM(B3:B15)</f>
        <v>145.89000000000001</v>
      </c>
      <c r="C16" s="6"/>
      <c r="D16" s="3" t="s">
        <v>80</v>
      </c>
      <c r="E16" s="14"/>
      <c r="F16" s="66"/>
      <c r="G16" s="76" t="s">
        <v>66</v>
      </c>
      <c r="H16" s="68"/>
    </row>
    <row r="17" spans="1:8" s="1" customFormat="1" ht="12" customHeight="1" x14ac:dyDescent="0.3">
      <c r="A17" s="105"/>
      <c r="B17" s="106"/>
      <c r="C17" s="107"/>
      <c r="D17" s="26" t="s">
        <v>29</v>
      </c>
      <c r="E17" s="14">
        <v>100.82</v>
      </c>
      <c r="F17" s="66"/>
      <c r="G17" s="69" t="s">
        <v>29</v>
      </c>
      <c r="H17" s="72">
        <v>8.8800000000000008</v>
      </c>
    </row>
    <row r="18" spans="1:8" s="1" customFormat="1" ht="12" customHeight="1" x14ac:dyDescent="0.35">
      <c r="A18" s="24" t="s">
        <v>152</v>
      </c>
      <c r="B18" s="15"/>
      <c r="C18" s="107"/>
      <c r="D18" s="114" t="s">
        <v>76</v>
      </c>
      <c r="E18" s="112">
        <v>3.73</v>
      </c>
      <c r="F18" s="66"/>
      <c r="G18" s="76" t="s">
        <v>95</v>
      </c>
      <c r="H18" s="68"/>
    </row>
    <row r="19" spans="1:8" s="1" customFormat="1" ht="12" customHeight="1" x14ac:dyDescent="0.3">
      <c r="A19" s="103" t="s">
        <v>76</v>
      </c>
      <c r="B19" s="17">
        <v>3.73</v>
      </c>
      <c r="C19" s="111"/>
      <c r="D19" s="101" t="s">
        <v>63</v>
      </c>
      <c r="E19" s="102">
        <v>104.55</v>
      </c>
      <c r="F19" s="73"/>
      <c r="G19" s="74" t="s">
        <v>29</v>
      </c>
      <c r="H19" s="75">
        <v>4</v>
      </c>
    </row>
    <row r="20" spans="1:8" s="1" customFormat="1" ht="12" customHeight="1" x14ac:dyDescent="0.35">
      <c r="A20" s="80"/>
      <c r="B20" s="81"/>
      <c r="C20" s="66"/>
      <c r="D20" s="78" t="s">
        <v>68</v>
      </c>
      <c r="E20" s="68"/>
      <c r="F20" s="6"/>
      <c r="G20" s="26"/>
      <c r="H20" s="14"/>
    </row>
    <row r="21" spans="1:8" s="1" customFormat="1" ht="12" customHeight="1" x14ac:dyDescent="0.35">
      <c r="A21" s="82" t="s">
        <v>69</v>
      </c>
      <c r="B21" s="81"/>
      <c r="C21" s="66"/>
      <c r="D21" s="69"/>
      <c r="E21" s="68"/>
      <c r="F21" s="6"/>
      <c r="G21" s="78" t="s">
        <v>75</v>
      </c>
      <c r="H21" s="14"/>
    </row>
    <row r="22" spans="1:8" s="1" customFormat="1" ht="12" customHeight="1" x14ac:dyDescent="0.3">
      <c r="A22" s="80" t="s">
        <v>98</v>
      </c>
      <c r="B22" s="81">
        <v>159.54</v>
      </c>
      <c r="C22" s="66"/>
      <c r="D22" s="67" t="s">
        <v>72</v>
      </c>
      <c r="E22" s="68"/>
      <c r="F22" s="6"/>
      <c r="G22" s="26" t="s">
        <v>126</v>
      </c>
      <c r="H22" s="14">
        <v>22.76</v>
      </c>
    </row>
    <row r="23" spans="1:8" s="1" customFormat="1" ht="12" customHeight="1" x14ac:dyDescent="0.3">
      <c r="A23" s="80" t="s">
        <v>111</v>
      </c>
      <c r="B23" s="81">
        <v>3.04</v>
      </c>
      <c r="C23" s="66"/>
      <c r="D23" s="69" t="s">
        <v>29</v>
      </c>
      <c r="E23" s="68">
        <v>160.26</v>
      </c>
      <c r="F23" s="6"/>
      <c r="G23" s="26" t="s">
        <v>127</v>
      </c>
      <c r="H23" s="14">
        <v>21.65</v>
      </c>
    </row>
    <row r="24" spans="1:8" s="1" customFormat="1" ht="12" customHeight="1" x14ac:dyDescent="0.3">
      <c r="A24" s="80" t="s">
        <v>112</v>
      </c>
      <c r="B24" s="81">
        <v>8</v>
      </c>
      <c r="C24" s="66"/>
      <c r="D24" s="69" t="s">
        <v>73</v>
      </c>
      <c r="E24" s="68">
        <v>3</v>
      </c>
      <c r="F24" s="6"/>
      <c r="G24" s="26" t="s">
        <v>128</v>
      </c>
      <c r="H24" s="14">
        <v>0</v>
      </c>
    </row>
    <row r="25" spans="1:8" s="1" customFormat="1" ht="12" customHeight="1" x14ac:dyDescent="0.3">
      <c r="A25" s="80" t="s">
        <v>113</v>
      </c>
      <c r="B25" s="81">
        <v>0.57999999999999996</v>
      </c>
      <c r="C25" s="66"/>
      <c r="D25" s="69" t="s">
        <v>71</v>
      </c>
      <c r="E25" s="68">
        <v>5</v>
      </c>
      <c r="F25" s="6"/>
      <c r="G25" s="26" t="s">
        <v>129</v>
      </c>
      <c r="H25" s="14">
        <v>3</v>
      </c>
    </row>
    <row r="26" spans="1:8" s="1" customFormat="1" ht="12" customHeight="1" x14ac:dyDescent="0.3">
      <c r="A26" s="80" t="s">
        <v>114</v>
      </c>
      <c r="B26" s="83">
        <v>15.27</v>
      </c>
      <c r="C26" s="66"/>
      <c r="D26" s="69" t="s">
        <v>74</v>
      </c>
      <c r="E26" s="70">
        <v>5</v>
      </c>
      <c r="F26" s="6"/>
      <c r="G26" s="26" t="s">
        <v>130</v>
      </c>
      <c r="H26" s="14">
        <v>12.74</v>
      </c>
    </row>
    <row r="27" spans="1:8" s="1" customFormat="1" ht="12" customHeight="1" x14ac:dyDescent="0.3">
      <c r="A27" s="84" t="s">
        <v>63</v>
      </c>
      <c r="B27" s="85">
        <f>SUM(B22:B26)</f>
        <v>186.43</v>
      </c>
      <c r="C27" s="66"/>
      <c r="D27" s="71" t="s">
        <v>63</v>
      </c>
      <c r="E27" s="72">
        <f>SUM(E23:E26)</f>
        <v>173.26</v>
      </c>
      <c r="F27" s="6"/>
      <c r="G27" s="26" t="s">
        <v>99</v>
      </c>
      <c r="H27" s="14">
        <v>0.31</v>
      </c>
    </row>
    <row r="28" spans="1:8" s="1" customFormat="1" ht="12" customHeight="1" x14ac:dyDescent="0.3">
      <c r="A28" s="80"/>
      <c r="B28" s="81"/>
      <c r="C28" s="66"/>
      <c r="D28" s="69"/>
      <c r="E28" s="68"/>
      <c r="F28" s="6"/>
      <c r="G28" s="26" t="s">
        <v>131</v>
      </c>
      <c r="H28" s="14">
        <v>1.1399999999999999</v>
      </c>
    </row>
    <row r="29" spans="1:8" s="1" customFormat="1" ht="12" customHeight="1" x14ac:dyDescent="0.3">
      <c r="A29" s="82" t="s">
        <v>81</v>
      </c>
      <c r="B29" s="81"/>
      <c r="C29" s="66"/>
      <c r="D29" s="67" t="s">
        <v>82</v>
      </c>
      <c r="E29" s="68"/>
      <c r="F29" s="6"/>
      <c r="G29" s="26" t="s">
        <v>132</v>
      </c>
      <c r="H29" s="14">
        <v>4.04</v>
      </c>
    </row>
    <row r="30" spans="1:8" s="1" customFormat="1" ht="12" customHeight="1" x14ac:dyDescent="0.3">
      <c r="A30" s="80" t="s">
        <v>29</v>
      </c>
      <c r="B30" s="81">
        <v>170.67</v>
      </c>
      <c r="C30" s="66"/>
      <c r="D30" s="69" t="s">
        <v>29</v>
      </c>
      <c r="E30" s="68">
        <v>160.85</v>
      </c>
      <c r="F30" s="6"/>
      <c r="G30" s="26" t="s">
        <v>133</v>
      </c>
      <c r="H30" s="14">
        <v>5.04</v>
      </c>
    </row>
    <row r="31" spans="1:8" s="1" customFormat="1" ht="12" customHeight="1" x14ac:dyDescent="0.3">
      <c r="A31" s="80" t="s">
        <v>71</v>
      </c>
      <c r="B31" s="83">
        <v>4.53</v>
      </c>
      <c r="C31" s="66"/>
      <c r="D31" s="69" t="s">
        <v>71</v>
      </c>
      <c r="E31" s="68">
        <v>5</v>
      </c>
      <c r="F31" s="6"/>
      <c r="G31" s="26" t="s">
        <v>134</v>
      </c>
      <c r="H31" s="14">
        <v>2.2999999999999998</v>
      </c>
    </row>
    <row r="32" spans="1:8" s="1" customFormat="1" ht="12" customHeight="1" x14ac:dyDescent="0.3">
      <c r="A32" s="84" t="s">
        <v>63</v>
      </c>
      <c r="B32" s="85">
        <f>SUM(B30:B31)</f>
        <v>175.2</v>
      </c>
      <c r="C32" s="66"/>
      <c r="D32" s="69" t="s">
        <v>83</v>
      </c>
      <c r="E32" s="68">
        <v>3</v>
      </c>
      <c r="F32" s="6"/>
      <c r="G32" s="26" t="s">
        <v>135</v>
      </c>
      <c r="H32" s="14">
        <v>8.27</v>
      </c>
    </row>
    <row r="33" spans="1:8" s="1" customFormat="1" ht="12" customHeight="1" x14ac:dyDescent="0.3">
      <c r="A33" s="80"/>
      <c r="B33" s="81"/>
      <c r="C33" s="66"/>
      <c r="D33" s="69" t="s">
        <v>65</v>
      </c>
      <c r="E33" s="70">
        <v>0.45</v>
      </c>
      <c r="F33" s="6"/>
      <c r="G33" s="26" t="s">
        <v>136</v>
      </c>
      <c r="H33" s="14">
        <v>2.19</v>
      </c>
    </row>
    <row r="34" spans="1:8" s="1" customFormat="1" ht="12" customHeight="1" x14ac:dyDescent="0.3">
      <c r="A34" s="82" t="s">
        <v>84</v>
      </c>
      <c r="B34" s="81"/>
      <c r="C34" s="66"/>
      <c r="D34" s="71" t="s">
        <v>63</v>
      </c>
      <c r="E34" s="72">
        <f>SUM(E30:E33)</f>
        <v>169.29999999999998</v>
      </c>
      <c r="F34" s="6"/>
      <c r="G34" s="26" t="s">
        <v>137</v>
      </c>
      <c r="H34" s="14">
        <v>4.96</v>
      </c>
    </row>
    <row r="35" spans="1:8" s="1" customFormat="1" ht="12" customHeight="1" x14ac:dyDescent="0.3">
      <c r="A35" s="80" t="s">
        <v>29</v>
      </c>
      <c r="B35" s="81">
        <v>165.56</v>
      </c>
      <c r="C35" s="66"/>
      <c r="D35" s="90" t="s">
        <v>24</v>
      </c>
      <c r="E35" s="68"/>
      <c r="F35" s="6"/>
      <c r="G35" s="26" t="s">
        <v>138</v>
      </c>
      <c r="H35" s="14">
        <v>1</v>
      </c>
    </row>
    <row r="36" spans="1:8" s="1" customFormat="1" ht="12" customHeight="1" x14ac:dyDescent="0.3">
      <c r="A36" s="80" t="s">
        <v>71</v>
      </c>
      <c r="B36" s="81">
        <v>2.92</v>
      </c>
      <c r="C36" s="66"/>
      <c r="D36" s="67" t="s">
        <v>85</v>
      </c>
      <c r="E36" s="68"/>
      <c r="F36" s="6"/>
      <c r="G36" s="26" t="s">
        <v>139</v>
      </c>
      <c r="H36" s="14">
        <v>0.33</v>
      </c>
    </row>
    <row r="37" spans="1:8" s="1" customFormat="1" ht="12" customHeight="1" x14ac:dyDescent="0.3">
      <c r="A37" s="80" t="s">
        <v>83</v>
      </c>
      <c r="B37" s="83">
        <v>4.8600000000000003</v>
      </c>
      <c r="C37" s="66"/>
      <c r="D37" s="69" t="s">
        <v>29</v>
      </c>
      <c r="E37" s="68">
        <v>166.77</v>
      </c>
      <c r="F37" s="6"/>
      <c r="G37" s="26" t="s">
        <v>140</v>
      </c>
      <c r="H37" s="14">
        <v>5</v>
      </c>
    </row>
    <row r="38" spans="1:8" s="1" customFormat="1" ht="12" customHeight="1" x14ac:dyDescent="0.3">
      <c r="A38" s="84" t="s">
        <v>63</v>
      </c>
      <c r="B38" s="85">
        <f>SUM(B35:B37)</f>
        <v>173.34</v>
      </c>
      <c r="C38" s="66"/>
      <c r="D38" s="69" t="s">
        <v>71</v>
      </c>
      <c r="E38" s="68">
        <v>9.8699999999999992</v>
      </c>
      <c r="F38" s="6"/>
      <c r="G38" s="26" t="s">
        <v>141</v>
      </c>
      <c r="H38" s="14">
        <v>2</v>
      </c>
    </row>
    <row r="39" spans="1:8" s="1" customFormat="1" ht="12" customHeight="1" x14ac:dyDescent="0.3">
      <c r="A39" s="116" t="s">
        <v>24</v>
      </c>
      <c r="B39" s="117" t="s">
        <v>97</v>
      </c>
      <c r="C39" s="66"/>
      <c r="D39" s="69" t="s">
        <v>116</v>
      </c>
      <c r="E39" s="70">
        <v>4.93</v>
      </c>
      <c r="F39" s="6"/>
      <c r="G39" s="26" t="s">
        <v>142</v>
      </c>
      <c r="H39" s="14">
        <v>1</v>
      </c>
    </row>
    <row r="40" spans="1:8" s="1" customFormat="1" ht="12" customHeight="1" x14ac:dyDescent="0.3">
      <c r="A40" s="109"/>
      <c r="B40" s="108"/>
      <c r="C40" s="66"/>
      <c r="D40" s="71" t="s">
        <v>63</v>
      </c>
      <c r="E40" s="72">
        <f>SUM(E37:E39)</f>
        <v>181.57000000000002</v>
      </c>
      <c r="F40" s="6"/>
      <c r="G40" s="26" t="s">
        <v>143</v>
      </c>
      <c r="H40" s="14">
        <v>4</v>
      </c>
    </row>
    <row r="41" spans="1:8" s="1" customFormat="1" ht="12" customHeight="1" x14ac:dyDescent="0.3">
      <c r="A41" s="105"/>
      <c r="B41" s="110" t="s">
        <v>24</v>
      </c>
      <c r="C41" s="66"/>
      <c r="D41" s="69"/>
      <c r="E41" s="68"/>
      <c r="F41" s="6"/>
      <c r="G41" s="26" t="s">
        <v>144</v>
      </c>
      <c r="H41" s="14">
        <v>1</v>
      </c>
    </row>
    <row r="42" spans="1:8" s="1" customFormat="1" ht="12" customHeight="1" x14ac:dyDescent="0.3">
      <c r="A42" s="105" t="s">
        <v>24</v>
      </c>
      <c r="B42" s="110" t="s">
        <v>24</v>
      </c>
      <c r="C42" s="66"/>
      <c r="D42" s="67" t="s">
        <v>86</v>
      </c>
      <c r="E42" s="68"/>
      <c r="F42" s="6"/>
      <c r="G42" s="26" t="s">
        <v>145</v>
      </c>
      <c r="H42" s="14">
        <v>0.06</v>
      </c>
    </row>
    <row r="43" spans="1:8" s="1" customFormat="1" ht="12" customHeight="1" x14ac:dyDescent="0.3">
      <c r="A43" s="105" t="s">
        <v>24</v>
      </c>
      <c r="B43" s="110" t="s">
        <v>24</v>
      </c>
      <c r="C43" s="66"/>
      <c r="D43" s="69" t="s">
        <v>29</v>
      </c>
      <c r="E43" s="68">
        <v>183.49</v>
      </c>
      <c r="F43" s="6"/>
      <c r="G43" s="26" t="s">
        <v>146</v>
      </c>
      <c r="H43" s="14">
        <v>1.04</v>
      </c>
    </row>
    <row r="44" spans="1:8" s="1" customFormat="1" ht="12" customHeight="1" x14ac:dyDescent="0.3">
      <c r="A44" s="105" t="s">
        <v>24</v>
      </c>
      <c r="B44" s="110" t="s">
        <v>24</v>
      </c>
      <c r="C44" s="66"/>
      <c r="D44" s="69" t="s">
        <v>70</v>
      </c>
      <c r="E44" s="68">
        <v>2.66</v>
      </c>
      <c r="F44" s="6"/>
      <c r="G44" s="26" t="s">
        <v>147</v>
      </c>
      <c r="H44" s="16">
        <v>4.43</v>
      </c>
    </row>
    <row r="45" spans="1:8" s="1" customFormat="1" ht="12" customHeight="1" x14ac:dyDescent="0.3">
      <c r="A45" s="105" t="s">
        <v>24</v>
      </c>
      <c r="B45" s="110" t="s">
        <v>24</v>
      </c>
      <c r="C45" s="66"/>
      <c r="D45" s="69" t="s">
        <v>117</v>
      </c>
      <c r="E45" s="68">
        <v>2.99</v>
      </c>
      <c r="F45" s="6"/>
      <c r="G45" s="27" t="s">
        <v>77</v>
      </c>
      <c r="H45" s="18">
        <f>SUM(H22:H44)</f>
        <v>108.25999999999999</v>
      </c>
    </row>
    <row r="46" spans="1:8" s="1" customFormat="1" ht="12" customHeight="1" x14ac:dyDescent="0.3">
      <c r="A46" s="118"/>
      <c r="B46" s="119" t="s">
        <v>24</v>
      </c>
      <c r="C46" s="66"/>
      <c r="D46" s="69" t="s">
        <v>71</v>
      </c>
      <c r="E46" s="68">
        <v>9.9499999999999993</v>
      </c>
      <c r="F46" s="7"/>
      <c r="G46" s="5"/>
      <c r="H46" s="16"/>
    </row>
    <row r="47" spans="1:8" s="1" customFormat="1" ht="12" customHeight="1" x14ac:dyDescent="0.3">
      <c r="A47" s="105" t="s">
        <v>24</v>
      </c>
      <c r="B47" s="110" t="s">
        <v>24</v>
      </c>
      <c r="C47" s="66"/>
      <c r="D47" s="69" t="s">
        <v>65</v>
      </c>
      <c r="E47" s="68">
        <v>2.42</v>
      </c>
      <c r="F47" s="6"/>
      <c r="G47" s="26"/>
      <c r="H47" s="14"/>
    </row>
    <row r="48" spans="1:8" s="1" customFormat="1" ht="12" customHeight="1" x14ac:dyDescent="0.35">
      <c r="A48" s="25" t="s">
        <v>24</v>
      </c>
      <c r="B48" s="14" t="s">
        <v>24</v>
      </c>
      <c r="C48" s="66"/>
      <c r="D48" s="69" t="s">
        <v>118</v>
      </c>
      <c r="E48" s="68">
        <v>43.59</v>
      </c>
      <c r="F48" s="6"/>
      <c r="G48" s="78" t="s">
        <v>78</v>
      </c>
      <c r="H48" s="14"/>
    </row>
    <row r="49" spans="1:8" s="1" customFormat="1" ht="12" customHeight="1" x14ac:dyDescent="0.3">
      <c r="A49" s="25"/>
      <c r="B49" s="14"/>
      <c r="C49" s="66"/>
      <c r="D49" s="69" t="s">
        <v>119</v>
      </c>
      <c r="E49" s="70">
        <v>12.83</v>
      </c>
      <c r="F49" s="6"/>
      <c r="G49" s="26" t="s">
        <v>148</v>
      </c>
      <c r="H49" s="14">
        <v>1</v>
      </c>
    </row>
    <row r="50" spans="1:8" s="1" customFormat="1" ht="12" customHeight="1" x14ac:dyDescent="0.25">
      <c r="A50" s="79" t="s">
        <v>87</v>
      </c>
      <c r="B50" s="14"/>
      <c r="C50" s="73"/>
      <c r="D50" s="91" t="s">
        <v>63</v>
      </c>
      <c r="E50" s="115">
        <f>SUM(E43:E49)</f>
        <v>257.93</v>
      </c>
      <c r="F50" s="6"/>
      <c r="G50" s="26"/>
      <c r="H50" s="14"/>
    </row>
    <row r="51" spans="1:8" s="1" customFormat="1" ht="12" customHeight="1" x14ac:dyDescent="0.2">
      <c r="A51" s="25" t="s">
        <v>115</v>
      </c>
      <c r="B51" s="14">
        <v>6.1</v>
      </c>
      <c r="C51" s="6"/>
      <c r="D51" s="26" t="s">
        <v>24</v>
      </c>
      <c r="E51" s="14" t="s">
        <v>24</v>
      </c>
      <c r="F51" s="6"/>
      <c r="G51" s="26"/>
      <c r="H51" s="14"/>
    </row>
    <row r="52" spans="1:8" s="1" customFormat="1" ht="12" customHeight="1" x14ac:dyDescent="0.2">
      <c r="A52" s="25" t="s">
        <v>7</v>
      </c>
      <c r="B52" s="14">
        <v>0</v>
      </c>
      <c r="C52" s="6"/>
      <c r="D52" s="26" t="s">
        <v>24</v>
      </c>
      <c r="E52" s="14" t="s">
        <v>24</v>
      </c>
      <c r="F52" s="7"/>
      <c r="G52" s="5"/>
      <c r="H52" s="16" t="s">
        <v>24</v>
      </c>
    </row>
    <row r="53" spans="1:8" s="1" customFormat="1" ht="12" customHeight="1" x14ac:dyDescent="0.2">
      <c r="A53" s="25" t="s">
        <v>8</v>
      </c>
      <c r="B53" s="14">
        <v>5.19</v>
      </c>
      <c r="C53" s="6"/>
      <c r="D53" s="26" t="s">
        <v>120</v>
      </c>
      <c r="E53" s="14">
        <v>1</v>
      </c>
      <c r="F53" s="6"/>
      <c r="G53" s="30" t="s">
        <v>88</v>
      </c>
      <c r="H53" s="18">
        <v>117.26</v>
      </c>
    </row>
    <row r="54" spans="1:8" s="1" customFormat="1" ht="12" customHeight="1" x14ac:dyDescent="0.2">
      <c r="A54" s="25" t="s">
        <v>9</v>
      </c>
      <c r="B54" s="14">
        <v>2.2999999999999998</v>
      </c>
      <c r="C54" s="6"/>
      <c r="D54" s="26" t="s">
        <v>121</v>
      </c>
      <c r="E54" s="14">
        <v>5</v>
      </c>
      <c r="F54" s="6"/>
      <c r="G54" s="30" t="s">
        <v>89</v>
      </c>
      <c r="H54" s="18">
        <v>114.91</v>
      </c>
    </row>
    <row r="55" spans="1:8" s="1" customFormat="1" ht="12" customHeight="1" x14ac:dyDescent="0.2">
      <c r="A55" s="25" t="s">
        <v>10</v>
      </c>
      <c r="B55" s="14">
        <v>5.63</v>
      </c>
      <c r="C55" s="6"/>
      <c r="D55" s="26" t="s">
        <v>122</v>
      </c>
      <c r="E55" s="14">
        <v>4.6500000000000004</v>
      </c>
      <c r="F55" s="6"/>
      <c r="G55" s="30" t="s">
        <v>90</v>
      </c>
      <c r="H55" s="18">
        <v>116.91</v>
      </c>
    </row>
    <row r="56" spans="1:8" s="1" customFormat="1" ht="12" customHeight="1" x14ac:dyDescent="0.2">
      <c r="A56" s="25" t="s">
        <v>11</v>
      </c>
      <c r="B56" s="14">
        <v>4</v>
      </c>
      <c r="C56" s="6"/>
      <c r="D56" s="26" t="s">
        <v>123</v>
      </c>
      <c r="E56" s="14">
        <v>2</v>
      </c>
      <c r="F56" s="6"/>
      <c r="G56" s="30" t="s">
        <v>91</v>
      </c>
      <c r="H56" s="18">
        <v>116.26</v>
      </c>
    </row>
    <row r="57" spans="1:8" s="1" customFormat="1" ht="12" customHeight="1" x14ac:dyDescent="0.2">
      <c r="A57" s="25" t="s">
        <v>12</v>
      </c>
      <c r="B57" s="14">
        <v>5</v>
      </c>
      <c r="C57" s="6"/>
      <c r="D57" s="26" t="s">
        <v>24</v>
      </c>
      <c r="E57" s="14" t="s">
        <v>24</v>
      </c>
      <c r="F57" s="6"/>
      <c r="G57" s="26"/>
      <c r="H57" s="14"/>
    </row>
    <row r="58" spans="1:8" s="1" customFormat="1" ht="12" customHeight="1" x14ac:dyDescent="0.2">
      <c r="A58" s="25" t="s">
        <v>13</v>
      </c>
      <c r="B58" s="14">
        <v>5</v>
      </c>
      <c r="C58" s="6"/>
      <c r="D58" s="26" t="s">
        <v>24</v>
      </c>
      <c r="E58" s="14" t="s">
        <v>24</v>
      </c>
      <c r="F58" s="6"/>
      <c r="G58" s="26"/>
      <c r="H58" s="14"/>
    </row>
    <row r="59" spans="1:8" s="1" customFormat="1" ht="12" customHeight="1" x14ac:dyDescent="0.2">
      <c r="A59" s="103" t="s">
        <v>14</v>
      </c>
      <c r="B59" s="16">
        <v>5</v>
      </c>
      <c r="C59" s="4"/>
      <c r="D59" s="5" t="s">
        <v>24</v>
      </c>
      <c r="E59" s="16" t="s">
        <v>24</v>
      </c>
      <c r="F59" s="4"/>
      <c r="G59" s="5"/>
      <c r="H59" s="16"/>
    </row>
  </sheetData>
  <pageMargins left="0.7" right="0.7" top="0.5" bottom="0.2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9"/>
  <sheetViews>
    <sheetView topLeftCell="A34" workbookViewId="0">
      <selection activeCell="D31" sqref="D31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210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94.8</v>
      </c>
      <c r="C4" s="6"/>
      <c r="D4" s="124" t="s">
        <v>29</v>
      </c>
      <c r="E4" s="106">
        <v>142.59</v>
      </c>
      <c r="F4" s="6"/>
      <c r="G4" s="124" t="s">
        <v>29</v>
      </c>
      <c r="H4" s="110">
        <v>375.48</v>
      </c>
    </row>
    <row r="5" spans="1:8" s="1" customFormat="1" ht="12.75" x14ac:dyDescent="0.2">
      <c r="A5" s="105" t="s">
        <v>100</v>
      </c>
      <c r="B5" s="106">
        <v>5</v>
      </c>
      <c r="C5" s="6"/>
      <c r="D5" s="124" t="s">
        <v>207</v>
      </c>
      <c r="E5" s="106"/>
      <c r="F5" s="6"/>
      <c r="G5" s="255" t="s">
        <v>63</v>
      </c>
      <c r="H5" s="261">
        <f>SUM(H4)</f>
        <v>375.48</v>
      </c>
    </row>
    <row r="6" spans="1:8" s="1" customFormat="1" ht="12.75" x14ac:dyDescent="0.2">
      <c r="A6" s="105" t="s">
        <v>102</v>
      </c>
      <c r="B6" s="106">
        <v>2.39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/>
      <c r="C7" s="6"/>
      <c r="D7" s="255" t="s">
        <v>63</v>
      </c>
      <c r="E7" s="374">
        <f>SUM(E4:E5)</f>
        <v>142.59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7.54</v>
      </c>
      <c r="C8" s="6"/>
      <c r="F8" s="107"/>
      <c r="G8" s="80" t="s">
        <v>124</v>
      </c>
      <c r="H8" s="68">
        <v>32.44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1.75</v>
      </c>
      <c r="C10" s="6"/>
      <c r="E10" s="373"/>
      <c r="F10" s="107"/>
      <c r="G10" s="84" t="s">
        <v>63</v>
      </c>
      <c r="H10" s="72">
        <f>+H8</f>
        <v>32.44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113.48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40.32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11.45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11.57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9.75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0</v>
      </c>
    </row>
    <row r="27" spans="1:8" s="1" customFormat="1" ht="12.75" x14ac:dyDescent="0.2">
      <c r="A27" s="431" t="s">
        <v>98</v>
      </c>
      <c r="B27" s="81">
        <v>58.05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0.84</v>
      </c>
    </row>
    <row r="28" spans="1:8" s="1" customFormat="1" ht="12.75" x14ac:dyDescent="0.2">
      <c r="A28" s="80" t="s">
        <v>196</v>
      </c>
      <c r="B28" s="428"/>
      <c r="C28" s="66"/>
      <c r="D28" s="69" t="s">
        <v>29</v>
      </c>
      <c r="E28" s="68">
        <v>70</v>
      </c>
      <c r="F28" s="219">
        <v>1217</v>
      </c>
      <c r="G28" s="124" t="s">
        <v>154</v>
      </c>
      <c r="H28" s="110">
        <v>3.15</v>
      </c>
    </row>
    <row r="29" spans="1:8" s="1" customFormat="1" ht="12.75" x14ac:dyDescent="0.2">
      <c r="A29" s="80" t="s">
        <v>197</v>
      </c>
      <c r="B29" s="81"/>
      <c r="C29" s="66"/>
      <c r="D29" s="69" t="s">
        <v>73</v>
      </c>
      <c r="E29" s="68">
        <v>3.04</v>
      </c>
      <c r="F29" s="219">
        <v>1215</v>
      </c>
      <c r="G29" s="124" t="s">
        <v>201</v>
      </c>
      <c r="H29" s="110">
        <v>2.87</v>
      </c>
    </row>
    <row r="30" spans="1:8" s="1" customFormat="1" ht="12.75" x14ac:dyDescent="0.2">
      <c r="A30" s="80" t="s">
        <v>112</v>
      </c>
      <c r="B30" s="81">
        <v>0.32</v>
      </c>
      <c r="C30" s="66"/>
      <c r="D30" s="69" t="s">
        <v>197</v>
      </c>
      <c r="E30" s="68">
        <v>1.42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4" t="s">
        <v>63</v>
      </c>
      <c r="B31" s="375">
        <f>SUM(B27:B30)</f>
        <v>58.37</v>
      </c>
      <c r="C31" s="66"/>
      <c r="D31" s="69" t="s">
        <v>194</v>
      </c>
      <c r="E31" s="70">
        <v>10.29</v>
      </c>
      <c r="F31" s="219">
        <v>1216</v>
      </c>
      <c r="G31" s="124" t="s">
        <v>203</v>
      </c>
      <c r="H31" s="110">
        <v>0.25</v>
      </c>
    </row>
    <row r="32" spans="1:8" s="1" customFormat="1" ht="12" customHeight="1" x14ac:dyDescent="0.2">
      <c r="A32" s="80"/>
      <c r="B32" s="81"/>
      <c r="C32" s="66"/>
      <c r="D32" s="71" t="s">
        <v>63</v>
      </c>
      <c r="E32" s="72">
        <f>SUM(E28:E31)</f>
        <v>84.75</v>
      </c>
      <c r="F32" s="219">
        <v>1239</v>
      </c>
      <c r="G32" s="124" t="s">
        <v>204</v>
      </c>
      <c r="H32" s="110">
        <v>2.89</v>
      </c>
    </row>
    <row r="33" spans="1:8" s="1" customFormat="1" ht="12" customHeight="1" x14ac:dyDescent="0.2">
      <c r="A33" s="432"/>
      <c r="B33" s="376"/>
      <c r="C33" s="66"/>
      <c r="D33" s="69"/>
      <c r="E33" s="68"/>
      <c r="F33" s="219">
        <v>1264</v>
      </c>
      <c r="G33" s="124" t="s">
        <v>143</v>
      </c>
      <c r="H33" s="110">
        <v>2.31</v>
      </c>
    </row>
    <row r="34" spans="1:8" s="1" customFormat="1" ht="12" customHeight="1" x14ac:dyDescent="0.2">
      <c r="A34" s="80" t="s">
        <v>24</v>
      </c>
      <c r="B34" s="81"/>
      <c r="C34" s="66"/>
      <c r="D34" s="213" t="s">
        <v>82</v>
      </c>
      <c r="E34" s="214"/>
      <c r="F34" s="219">
        <v>2301</v>
      </c>
      <c r="G34" s="124" t="s">
        <v>205</v>
      </c>
      <c r="H34" s="110">
        <v>1.1599999999999999</v>
      </c>
    </row>
    <row r="35" spans="1:8" s="1" customFormat="1" ht="12" customHeight="1" x14ac:dyDescent="0.2">
      <c r="A35" s="104" t="s">
        <v>24</v>
      </c>
      <c r="B35" s="81" t="s">
        <v>24</v>
      </c>
      <c r="C35" s="66"/>
      <c r="D35" s="69" t="s">
        <v>29</v>
      </c>
      <c r="E35" s="68">
        <v>55.8</v>
      </c>
      <c r="F35" s="219">
        <v>1221</v>
      </c>
      <c r="G35" s="124" t="s">
        <v>206</v>
      </c>
      <c r="H35" s="110">
        <v>1</v>
      </c>
    </row>
    <row r="36" spans="1:8" s="1" customFormat="1" ht="12" customHeight="1" x14ac:dyDescent="0.2">
      <c r="A36" s="213" t="s">
        <v>85</v>
      </c>
      <c r="B36" s="214"/>
      <c r="C36" s="66"/>
      <c r="D36" s="69" t="s">
        <v>71</v>
      </c>
      <c r="E36" s="68">
        <v>5</v>
      </c>
      <c r="F36" s="219">
        <v>1219</v>
      </c>
      <c r="G36" s="124" t="s">
        <v>179</v>
      </c>
      <c r="H36" s="112">
        <v>1.1599999999999999</v>
      </c>
    </row>
    <row r="37" spans="1:8" s="1" customFormat="1" ht="12" customHeight="1" x14ac:dyDescent="0.2">
      <c r="A37" s="80" t="s">
        <v>29</v>
      </c>
      <c r="B37" s="81">
        <v>64.069999999999993</v>
      </c>
      <c r="C37" s="66"/>
      <c r="D37" s="69" t="s">
        <v>197</v>
      </c>
      <c r="E37" s="68">
        <v>3</v>
      </c>
      <c r="F37" s="219"/>
      <c r="G37" s="124"/>
      <c r="H37" s="110"/>
    </row>
    <row r="38" spans="1:8" s="1" customFormat="1" ht="12" customHeight="1" x14ac:dyDescent="0.2">
      <c r="A38" s="80" t="s">
        <v>197</v>
      </c>
      <c r="B38" s="81">
        <v>11.03</v>
      </c>
      <c r="C38" s="66"/>
      <c r="D38" s="69" t="s">
        <v>65</v>
      </c>
      <c r="E38" s="70"/>
      <c r="F38" s="219"/>
      <c r="G38" s="163" t="s">
        <v>77</v>
      </c>
      <c r="H38" s="110">
        <f>SUM(H22:H37)</f>
        <v>91.720000000000013</v>
      </c>
    </row>
    <row r="39" spans="1:8" s="1" customFormat="1" ht="12" customHeight="1" x14ac:dyDescent="0.2">
      <c r="A39" s="80" t="s">
        <v>73</v>
      </c>
      <c r="B39" s="81">
        <v>2.77</v>
      </c>
      <c r="C39" s="66"/>
      <c r="D39" s="71" t="s">
        <v>63</v>
      </c>
      <c r="E39" s="72">
        <f>SUM(E35:E38)</f>
        <v>63.8</v>
      </c>
      <c r="F39" s="219"/>
      <c r="G39" s="124"/>
      <c r="H39" s="110"/>
    </row>
    <row r="40" spans="1:8" s="1" customFormat="1" ht="12" customHeight="1" x14ac:dyDescent="0.2">
      <c r="A40" s="438" t="s">
        <v>71</v>
      </c>
      <c r="B40" s="83">
        <v>2.94</v>
      </c>
      <c r="C40" s="66"/>
      <c r="D40" s="123" t="s">
        <v>24</v>
      </c>
      <c r="E40" s="68" t="s">
        <v>24</v>
      </c>
      <c r="F40" s="219"/>
      <c r="G40" s="124"/>
      <c r="H40" s="110"/>
    </row>
    <row r="41" spans="1:8" s="1" customFormat="1" ht="12" customHeight="1" x14ac:dyDescent="0.2">
      <c r="A41" s="84" t="s">
        <v>63</v>
      </c>
      <c r="B41" s="81">
        <f>SUM(B37:B40)</f>
        <v>80.809999999999988</v>
      </c>
      <c r="C41" s="66"/>
      <c r="D41" s="69"/>
      <c r="E41" s="68"/>
      <c r="F41" s="219"/>
      <c r="G41" s="124"/>
      <c r="H41" s="110"/>
    </row>
    <row r="42" spans="1:8" s="1" customFormat="1" ht="12" customHeight="1" x14ac:dyDescent="0.2">
      <c r="A42" s="446"/>
      <c r="B42" s="440"/>
      <c r="C42" s="66"/>
      <c r="D42" s="213" t="s">
        <v>86</v>
      </c>
      <c r="E42" s="214"/>
      <c r="F42" s="219"/>
      <c r="G42" s="124"/>
      <c r="H42" s="110"/>
    </row>
    <row r="43" spans="1:8" s="1" customFormat="1" ht="12" customHeight="1" x14ac:dyDescent="0.2">
      <c r="A43" s="80"/>
      <c r="B43" s="81"/>
      <c r="C43" s="66"/>
      <c r="D43" s="69" t="s">
        <v>29</v>
      </c>
      <c r="E43" s="68">
        <v>69.91</v>
      </c>
      <c r="F43" s="219"/>
      <c r="G43" s="331"/>
      <c r="H43" s="110"/>
    </row>
    <row r="44" spans="1:8" s="1" customFormat="1" ht="12" customHeight="1" x14ac:dyDescent="0.2">
      <c r="A44" s="80"/>
      <c r="B44" s="81"/>
      <c r="C44" s="66"/>
      <c r="D44" s="428" t="s">
        <v>197</v>
      </c>
      <c r="E44" s="428">
        <v>11.94</v>
      </c>
      <c r="F44" s="121"/>
      <c r="G44" s="346"/>
      <c r="H44" s="263"/>
    </row>
    <row r="45" spans="1:8" s="1" customFormat="1" ht="12" customHeight="1" x14ac:dyDescent="0.2">
      <c r="A45" s="80"/>
      <c r="B45" s="81"/>
      <c r="C45" s="66"/>
      <c r="D45" s="69" t="s">
        <v>117</v>
      </c>
      <c r="E45" s="68">
        <v>2.95</v>
      </c>
      <c r="H45" s="444"/>
    </row>
    <row r="46" spans="1:8" s="1" customFormat="1" ht="12" customHeight="1" x14ac:dyDescent="0.25">
      <c r="A46" s="84"/>
      <c r="B46" s="85"/>
      <c r="C46" s="66"/>
      <c r="D46" s="69" t="s">
        <v>71</v>
      </c>
      <c r="E46" s="68">
        <v>10.23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0.19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71" t="s">
        <v>63</v>
      </c>
      <c r="E48" s="437">
        <f>SUM(E43:E47)</f>
        <v>95.22</v>
      </c>
      <c r="F48" s="299">
        <v>1225</v>
      </c>
      <c r="G48" s="300" t="s">
        <v>165</v>
      </c>
      <c r="H48" s="306">
        <v>0.57999999999999996</v>
      </c>
    </row>
    <row r="49" spans="1:8" s="1" customFormat="1" ht="12.75" x14ac:dyDescent="0.2">
      <c r="A49" s="105" t="s">
        <v>115</v>
      </c>
      <c r="B49" s="110">
        <v>5</v>
      </c>
      <c r="C49" s="66"/>
      <c r="D49" s="69"/>
      <c r="E49" s="68"/>
      <c r="F49" s="299">
        <v>1801</v>
      </c>
      <c r="G49" s="300" t="s">
        <v>191</v>
      </c>
      <c r="H49" s="306">
        <v>5.85</v>
      </c>
    </row>
    <row r="50" spans="1:8" s="1" customFormat="1" ht="12.75" x14ac:dyDescent="0.2">
      <c r="A50" s="105" t="s">
        <v>7</v>
      </c>
      <c r="B50" s="110">
        <v>2.96</v>
      </c>
      <c r="C50" s="73"/>
      <c r="D50" s="435"/>
      <c r="E50" s="436"/>
      <c r="F50" s="299">
        <v>1801</v>
      </c>
      <c r="G50" s="300" t="s">
        <v>166</v>
      </c>
      <c r="H50" s="306">
        <v>0.77</v>
      </c>
    </row>
    <row r="51" spans="1:8" s="1" customFormat="1" ht="12.75" x14ac:dyDescent="0.2">
      <c r="A51" s="105" t="s">
        <v>8</v>
      </c>
      <c r="B51" s="110">
        <v>5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4.45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1.07</v>
      </c>
    </row>
    <row r="53" spans="1:8" s="1" customFormat="1" ht="12.75" x14ac:dyDescent="0.2">
      <c r="A53" s="105" t="s">
        <v>183</v>
      </c>
      <c r="B53" s="110">
        <v>5</v>
      </c>
      <c r="C53" s="311" t="s">
        <v>24</v>
      </c>
      <c r="D53" s="163" t="s">
        <v>24</v>
      </c>
      <c r="E53" s="110" t="s">
        <v>24</v>
      </c>
      <c r="F53" s="304"/>
      <c r="G53" s="308"/>
      <c r="H53" s="309"/>
    </row>
    <row r="54" spans="1:8" s="1" customFormat="1" ht="12.75" x14ac:dyDescent="0.2">
      <c r="A54" s="105" t="s">
        <v>184</v>
      </c>
      <c r="B54" s="110">
        <v>6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f>+H38+H47+H48+H50+H52</f>
        <v>95.14</v>
      </c>
    </row>
    <row r="55" spans="1:8" s="1" customFormat="1" ht="12.75" x14ac:dyDescent="0.2">
      <c r="A55" s="105" t="s">
        <v>185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f>+H38+H47+H48+H51</f>
        <v>97.750000000000014</v>
      </c>
    </row>
    <row r="56" spans="1:8" s="1" customFormat="1" ht="12.75" x14ac:dyDescent="0.2">
      <c r="A56" s="105" t="s">
        <v>186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f>+H38+H47+H48+H51+H52</f>
        <v>98.820000000000007</v>
      </c>
    </row>
    <row r="57" spans="1:8" s="1" customFormat="1" ht="12.75" x14ac:dyDescent="0.2">
      <c r="A57" s="130" t="s">
        <v>187</v>
      </c>
      <c r="B57" s="112">
        <v>5.07</v>
      </c>
      <c r="C57" s="111"/>
      <c r="D57" s="307" t="s">
        <v>24</v>
      </c>
      <c r="E57" s="112" t="s">
        <v>24</v>
      </c>
      <c r="F57" s="302"/>
      <c r="G57" s="305" t="s">
        <v>91</v>
      </c>
      <c r="H57" s="306">
        <f>+H38+H47+H50+H52</f>
        <v>94.56</v>
      </c>
    </row>
    <row r="58" spans="1:8" s="1" customFormat="1" x14ac:dyDescent="0.25">
      <c r="A58"/>
      <c r="B58" s="12"/>
      <c r="C58" s="2"/>
      <c r="D58"/>
      <c r="E58" s="12"/>
      <c r="F58" s="302"/>
      <c r="G58" s="305" t="s">
        <v>192</v>
      </c>
      <c r="H58" s="306">
        <f>+H38+H47+H48+H49</f>
        <v>99.15</v>
      </c>
    </row>
    <row r="59" spans="1:8" x14ac:dyDescent="0.25">
      <c r="F59" s="302"/>
      <c r="G59" s="305" t="s">
        <v>193</v>
      </c>
      <c r="H59" s="306">
        <f>+H38+H47+H48+H49+H52</f>
        <v>100.22</v>
      </c>
    </row>
  </sheetData>
  <pageMargins left="0.7" right="0.7" top="0.35" bottom="0" header="0.3" footer="0.3"/>
  <pageSetup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87"/>
  <sheetViews>
    <sheetView topLeftCell="B59" zoomScale="200" zoomScaleNormal="200" workbookViewId="0">
      <selection activeCell="J50" sqref="J50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211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</v>
      </c>
      <c r="H3" s="421">
        <v>1.46</v>
      </c>
      <c r="I3" s="421">
        <v>1.05</v>
      </c>
      <c r="J3" s="421"/>
      <c r="K3" s="421"/>
      <c r="L3" s="422">
        <v>1.02</v>
      </c>
      <c r="M3" s="423">
        <v>3.04</v>
      </c>
      <c r="N3" s="424">
        <v>7.57</v>
      </c>
      <c r="O3" s="388">
        <v>93.03</v>
      </c>
      <c r="P3" s="194">
        <f>SUM(G3:O3)</f>
        <v>167.17000000000002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</v>
      </c>
      <c r="H4" s="384">
        <v>1.46</v>
      </c>
      <c r="I4" s="384">
        <v>1.05</v>
      </c>
      <c r="J4" s="384"/>
      <c r="K4" s="384"/>
      <c r="L4" s="386">
        <v>1.02</v>
      </c>
      <c r="M4" s="387">
        <v>5</v>
      </c>
      <c r="N4" s="399">
        <v>7.57</v>
      </c>
      <c r="O4" s="388">
        <v>93.03</v>
      </c>
      <c r="P4" s="194">
        <f t="shared" ref="P4:P66" si="0">SUM(G4:O4)</f>
        <v>169.13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67.61</v>
      </c>
      <c r="H5" s="384">
        <v>11</v>
      </c>
      <c r="I5" s="384">
        <v>3</v>
      </c>
      <c r="J5" s="384">
        <v>3</v>
      </c>
      <c r="K5" s="385"/>
      <c r="L5" s="386"/>
      <c r="M5" s="387">
        <v>3.04</v>
      </c>
      <c r="N5" s="399">
        <v>7.57</v>
      </c>
      <c r="O5" s="388">
        <v>93.03</v>
      </c>
      <c r="P5" s="194">
        <f t="shared" si="0"/>
        <v>188.25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924645</v>
      </c>
      <c r="G6" s="403">
        <v>67.61</v>
      </c>
      <c r="H6" s="393">
        <v>11</v>
      </c>
      <c r="I6" s="393">
        <v>3</v>
      </c>
      <c r="J6" s="393">
        <v>3</v>
      </c>
      <c r="K6" s="394"/>
      <c r="L6" s="395"/>
      <c r="M6" s="396">
        <v>5</v>
      </c>
      <c r="N6" s="397">
        <v>7.57</v>
      </c>
      <c r="O6" s="400">
        <v>93.03</v>
      </c>
      <c r="P6" s="194">
        <f t="shared" si="0"/>
        <v>190.21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741979</v>
      </c>
      <c r="G7" s="447">
        <v>60</v>
      </c>
      <c r="H7" s="448">
        <v>1.46</v>
      </c>
      <c r="I7" s="448">
        <v>1.05</v>
      </c>
      <c r="J7" s="448"/>
      <c r="K7" s="448"/>
      <c r="L7" s="450">
        <v>1.02</v>
      </c>
      <c r="M7" s="361">
        <v>3.04</v>
      </c>
      <c r="N7" s="150">
        <v>12.13</v>
      </c>
      <c r="O7" s="154">
        <v>93.03</v>
      </c>
      <c r="P7" s="194">
        <f t="shared" si="0"/>
        <v>171.73000000000002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849519</v>
      </c>
      <c r="G8" s="380">
        <v>60</v>
      </c>
      <c r="H8" s="384">
        <v>1.46</v>
      </c>
      <c r="I8" s="384">
        <v>1.05</v>
      </c>
      <c r="J8" s="384"/>
      <c r="K8" s="384"/>
      <c r="L8" s="386">
        <v>1.02</v>
      </c>
      <c r="M8" s="387">
        <v>3.04</v>
      </c>
      <c r="N8" s="384">
        <v>8.83</v>
      </c>
      <c r="O8" s="388">
        <v>93.03</v>
      </c>
      <c r="P8" s="194">
        <f t="shared" si="0"/>
        <v>168.43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840795</v>
      </c>
      <c r="G9" s="451">
        <v>60</v>
      </c>
      <c r="H9" s="452">
        <v>1.46</v>
      </c>
      <c r="I9" s="452">
        <v>1.05</v>
      </c>
      <c r="J9" s="452"/>
      <c r="K9" s="452"/>
      <c r="L9" s="454">
        <v>1.02</v>
      </c>
      <c r="M9" s="339">
        <v>3.04</v>
      </c>
      <c r="N9" s="153">
        <v>11.89</v>
      </c>
      <c r="O9" s="154">
        <v>93.03</v>
      </c>
      <c r="P9" s="194">
        <f t="shared" si="0"/>
        <v>171.49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69.959999999999994</v>
      </c>
      <c r="H10" s="393">
        <v>11.99</v>
      </c>
      <c r="I10" s="393">
        <v>11.99</v>
      </c>
      <c r="J10" s="393">
        <v>2.92</v>
      </c>
      <c r="K10" s="393">
        <v>0.19</v>
      </c>
      <c r="L10" s="395"/>
      <c r="M10" s="396">
        <v>5</v>
      </c>
      <c r="N10" s="393">
        <v>18</v>
      </c>
      <c r="O10" s="397">
        <v>95.58</v>
      </c>
      <c r="P10" s="194">
        <f t="shared" si="0"/>
        <v>215.63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816083</v>
      </c>
      <c r="G11" s="380">
        <v>69.959999999999994</v>
      </c>
      <c r="H11" s="384">
        <v>11.99</v>
      </c>
      <c r="I11" s="384">
        <v>11.99</v>
      </c>
      <c r="J11" s="384">
        <v>2.92</v>
      </c>
      <c r="K11" s="384">
        <v>0.19</v>
      </c>
      <c r="L11" s="386"/>
      <c r="M11" s="387">
        <v>5</v>
      </c>
      <c r="N11" s="384">
        <v>18</v>
      </c>
      <c r="O11" s="399">
        <v>95.58</v>
      </c>
      <c r="P11" s="194">
        <f t="shared" si="0"/>
        <v>215.63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69.959999999999994</v>
      </c>
      <c r="H12" s="150">
        <v>11.99</v>
      </c>
      <c r="I12" s="150">
        <v>11.99</v>
      </c>
      <c r="J12" s="150">
        <v>2.92</v>
      </c>
      <c r="K12" s="150">
        <v>0.19</v>
      </c>
      <c r="L12" s="170"/>
      <c r="M12" s="339">
        <v>5</v>
      </c>
      <c r="N12" s="150">
        <v>13.09</v>
      </c>
      <c r="O12" s="153">
        <v>95.58</v>
      </c>
      <c r="P12" s="194">
        <f t="shared" si="0"/>
        <v>210.71999999999997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993299</v>
      </c>
      <c r="G13" s="168">
        <v>69.959999999999994</v>
      </c>
      <c r="H13" s="150">
        <v>11.99</v>
      </c>
      <c r="I13" s="150">
        <v>11.99</v>
      </c>
      <c r="J13" s="150">
        <v>2.92</v>
      </c>
      <c r="K13" s="150">
        <v>0.19</v>
      </c>
      <c r="L13" s="170"/>
      <c r="M13" s="339">
        <v>6</v>
      </c>
      <c r="N13" s="150">
        <v>13.09</v>
      </c>
      <c r="O13" s="153">
        <v>95.93</v>
      </c>
      <c r="P13" s="194">
        <f t="shared" si="0"/>
        <v>212.07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1187283</v>
      </c>
      <c r="G14" s="389">
        <v>60</v>
      </c>
      <c r="H14" s="393">
        <v>1.46</v>
      </c>
      <c r="I14" s="393">
        <v>1.05</v>
      </c>
      <c r="J14" s="393"/>
      <c r="K14" s="393"/>
      <c r="L14" s="395">
        <v>1.02</v>
      </c>
      <c r="M14" s="401">
        <v>5</v>
      </c>
      <c r="N14" s="393">
        <v>18</v>
      </c>
      <c r="O14" s="400">
        <v>93.03</v>
      </c>
      <c r="P14" s="194">
        <f t="shared" si="0"/>
        <v>179.56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</v>
      </c>
      <c r="H15" s="150">
        <v>1.46</v>
      </c>
      <c r="I15" s="150">
        <v>1.05</v>
      </c>
      <c r="J15" s="150"/>
      <c r="K15" s="150"/>
      <c r="L15" s="170">
        <v>1.02</v>
      </c>
      <c r="M15" s="344">
        <v>5</v>
      </c>
      <c r="N15" s="150">
        <v>18</v>
      </c>
      <c r="O15" s="154">
        <v>93.03</v>
      </c>
      <c r="P15" s="194">
        <f t="shared" si="0"/>
        <v>179.56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168">
        <v>60</v>
      </c>
      <c r="H16" s="150">
        <v>1.46</v>
      </c>
      <c r="I16" s="150">
        <v>1.05</v>
      </c>
      <c r="J16" s="150"/>
      <c r="K16" s="150"/>
      <c r="L16" s="170">
        <v>1.02</v>
      </c>
      <c r="M16" s="339">
        <v>3.04</v>
      </c>
      <c r="N16" s="150">
        <v>18</v>
      </c>
      <c r="O16" s="154">
        <v>93.03</v>
      </c>
      <c r="P16" s="194">
        <f t="shared" si="0"/>
        <v>177.60000000000002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562704</v>
      </c>
      <c r="G17" s="168">
        <v>60</v>
      </c>
      <c r="H17" s="150">
        <v>1.46</v>
      </c>
      <c r="I17" s="150">
        <v>1.05</v>
      </c>
      <c r="J17" s="150"/>
      <c r="K17" s="150"/>
      <c r="L17" s="170">
        <v>1.02</v>
      </c>
      <c r="M17" s="339">
        <v>5</v>
      </c>
      <c r="N17" s="150">
        <v>18</v>
      </c>
      <c r="O17" s="154">
        <v>93.03</v>
      </c>
      <c r="P17" s="194">
        <f t="shared" si="0"/>
        <v>179.56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</v>
      </c>
      <c r="H18" s="393">
        <v>1.46</v>
      </c>
      <c r="I18" s="393">
        <v>1.05</v>
      </c>
      <c r="J18" s="393"/>
      <c r="K18" s="393"/>
      <c r="L18" s="395">
        <v>1.02</v>
      </c>
      <c r="M18" s="401">
        <v>5</v>
      </c>
      <c r="N18" s="393">
        <v>18</v>
      </c>
      <c r="O18" s="400">
        <v>93.03</v>
      </c>
      <c r="P18" s="194">
        <f t="shared" si="0"/>
        <v>179.56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924385</v>
      </c>
      <c r="G19" s="380">
        <v>60</v>
      </c>
      <c r="H19" s="384">
        <v>1.46</v>
      </c>
      <c r="I19" s="384">
        <v>1.05</v>
      </c>
      <c r="J19" s="384"/>
      <c r="K19" s="384"/>
      <c r="L19" s="386">
        <v>1.02</v>
      </c>
      <c r="M19" s="387">
        <v>3.04</v>
      </c>
      <c r="N19" s="384">
        <v>18</v>
      </c>
      <c r="O19" s="388">
        <v>93.03</v>
      </c>
      <c r="P19" s="194">
        <f t="shared" si="0"/>
        <v>177.60000000000002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68.150000000000006</v>
      </c>
      <c r="H20" s="150">
        <v>1.38</v>
      </c>
      <c r="I20" s="150">
        <v>2.92</v>
      </c>
      <c r="J20" s="150">
        <v>2.92</v>
      </c>
      <c r="K20" s="149">
        <v>10.220000000000001</v>
      </c>
      <c r="L20" s="170"/>
      <c r="M20" s="339">
        <v>5</v>
      </c>
      <c r="N20" s="150">
        <v>18</v>
      </c>
      <c r="O20" s="154">
        <v>93.03</v>
      </c>
      <c r="P20" s="194">
        <f t="shared" si="0"/>
        <v>201.62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861197</v>
      </c>
      <c r="G21" s="168">
        <v>60</v>
      </c>
      <c r="H21" s="150">
        <v>1.46</v>
      </c>
      <c r="I21" s="150">
        <v>1.05</v>
      </c>
      <c r="J21" s="150"/>
      <c r="K21" s="150"/>
      <c r="L21" s="170">
        <v>1.02</v>
      </c>
      <c r="M21" s="339">
        <v>3.04</v>
      </c>
      <c r="N21" s="150">
        <v>18</v>
      </c>
      <c r="O21" s="154">
        <v>93.03</v>
      </c>
      <c r="P21" s="194">
        <f t="shared" si="0"/>
        <v>177.60000000000002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</v>
      </c>
      <c r="H22" s="393">
        <v>1.46</v>
      </c>
      <c r="I22" s="393">
        <v>1.05</v>
      </c>
      <c r="J22" s="393"/>
      <c r="K22" s="393"/>
      <c r="L22" s="395">
        <v>1.02</v>
      </c>
      <c r="M22" s="396">
        <v>3.04</v>
      </c>
      <c r="N22" s="393">
        <v>6.52</v>
      </c>
      <c r="O22" s="400">
        <v>93.03</v>
      </c>
      <c r="P22" s="194">
        <f t="shared" si="0"/>
        <v>166.12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919817</v>
      </c>
      <c r="G23" s="402">
        <v>67.61</v>
      </c>
      <c r="H23" s="384">
        <v>11</v>
      </c>
      <c r="I23" s="384">
        <v>3</v>
      </c>
      <c r="J23" s="384">
        <v>3</v>
      </c>
      <c r="K23" s="385"/>
      <c r="L23" s="386"/>
      <c r="M23" s="387">
        <v>5</v>
      </c>
      <c r="N23" s="384">
        <v>6.52</v>
      </c>
      <c r="O23" s="388">
        <v>93.03</v>
      </c>
      <c r="P23" s="194">
        <f t="shared" si="0"/>
        <v>189.16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168">
        <v>60</v>
      </c>
      <c r="H24" s="150">
        <v>1.46</v>
      </c>
      <c r="I24" s="150">
        <v>1.05</v>
      </c>
      <c r="J24" s="150"/>
      <c r="K24" s="150"/>
      <c r="L24" s="170">
        <v>1.02</v>
      </c>
      <c r="M24" s="339">
        <v>3.04</v>
      </c>
      <c r="N24" s="150">
        <v>7.62</v>
      </c>
      <c r="O24" s="154">
        <v>93.03</v>
      </c>
      <c r="P24" s="194">
        <f t="shared" si="0"/>
        <v>167.22000000000003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787907</v>
      </c>
      <c r="G25" s="168">
        <v>60</v>
      </c>
      <c r="H25" s="150">
        <v>1.46</v>
      </c>
      <c r="I25" s="150">
        <v>1.05</v>
      </c>
      <c r="J25" s="150"/>
      <c r="K25" s="150"/>
      <c r="L25" s="170">
        <v>1.02</v>
      </c>
      <c r="M25" s="339">
        <v>5</v>
      </c>
      <c r="N25" s="150">
        <v>7.62</v>
      </c>
      <c r="O25" s="154">
        <v>93.03</v>
      </c>
      <c r="P25" s="194">
        <f t="shared" si="0"/>
        <v>169.18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</v>
      </c>
      <c r="H26" s="393">
        <v>1.46</v>
      </c>
      <c r="I26" s="393">
        <v>1.05</v>
      </c>
      <c r="J26" s="393"/>
      <c r="K26" s="393"/>
      <c r="L26" s="395">
        <v>1.02</v>
      </c>
      <c r="M26" s="401">
        <v>5</v>
      </c>
      <c r="N26" s="393">
        <v>18</v>
      </c>
      <c r="O26" s="400">
        <v>93.03</v>
      </c>
      <c r="P26" s="194">
        <f t="shared" si="0"/>
        <v>179.56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</v>
      </c>
      <c r="H27" s="384">
        <v>1.46</v>
      </c>
      <c r="I27" s="384">
        <v>1.05</v>
      </c>
      <c r="J27" s="384"/>
      <c r="K27" s="384"/>
      <c r="L27" s="386">
        <v>1.02</v>
      </c>
      <c r="M27" s="387">
        <v>5</v>
      </c>
      <c r="N27" s="384">
        <v>18</v>
      </c>
      <c r="O27" s="388">
        <v>93.03</v>
      </c>
      <c r="P27" s="194">
        <f t="shared" si="0"/>
        <v>179.56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705480</v>
      </c>
      <c r="G28" s="380">
        <v>60</v>
      </c>
      <c r="H28" s="384">
        <v>1.46</v>
      </c>
      <c r="I28" s="384">
        <v>1.05</v>
      </c>
      <c r="J28" s="384"/>
      <c r="K28" s="384"/>
      <c r="L28" s="386">
        <v>1.02</v>
      </c>
      <c r="M28" s="387">
        <v>5</v>
      </c>
      <c r="N28" s="384">
        <v>18</v>
      </c>
      <c r="O28" s="388">
        <v>93.03</v>
      </c>
      <c r="P28" s="194">
        <f t="shared" si="0"/>
        <v>179.56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</v>
      </c>
      <c r="H29" s="150">
        <v>1.46</v>
      </c>
      <c r="I29" s="150">
        <v>1.05</v>
      </c>
      <c r="J29" s="150"/>
      <c r="K29" s="150"/>
      <c r="L29" s="170">
        <v>1.02</v>
      </c>
      <c r="M29" s="339">
        <v>5</v>
      </c>
      <c r="N29" s="150">
        <v>21.52</v>
      </c>
      <c r="O29" s="154">
        <v>93.03</v>
      </c>
      <c r="P29" s="194">
        <f t="shared" si="0"/>
        <v>183.07999999999998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851899</v>
      </c>
      <c r="G30" s="345">
        <v>57.88</v>
      </c>
      <c r="H30" s="150">
        <v>3</v>
      </c>
      <c r="I30" s="150">
        <v>5</v>
      </c>
      <c r="J30" s="150"/>
      <c r="K30" s="149"/>
      <c r="L30" s="170"/>
      <c r="M30" s="339">
        <v>5</v>
      </c>
      <c r="N30" s="150">
        <v>21.52</v>
      </c>
      <c r="O30" s="154">
        <v>93.03</v>
      </c>
      <c r="P30" s="194">
        <f t="shared" si="0"/>
        <v>185.43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</v>
      </c>
      <c r="H31" s="384">
        <v>1.46</v>
      </c>
      <c r="I31" s="384">
        <v>1.05</v>
      </c>
      <c r="J31" s="384"/>
      <c r="K31" s="384"/>
      <c r="L31" s="386">
        <v>1.02</v>
      </c>
      <c r="M31" s="387">
        <v>5</v>
      </c>
      <c r="N31" s="384">
        <v>5.39</v>
      </c>
      <c r="O31" s="399">
        <v>96.65</v>
      </c>
      <c r="P31" s="194">
        <f t="shared" si="0"/>
        <v>170.57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</v>
      </c>
      <c r="H32" s="393">
        <v>1.46</v>
      </c>
      <c r="I32" s="393">
        <v>1.05</v>
      </c>
      <c r="J32" s="393"/>
      <c r="K32" s="393"/>
      <c r="L32" s="395">
        <v>1.02</v>
      </c>
      <c r="M32" s="396">
        <v>5</v>
      </c>
      <c r="N32" s="393">
        <v>5.39</v>
      </c>
      <c r="O32" s="397">
        <v>96.65</v>
      </c>
      <c r="P32" s="194">
        <f t="shared" si="0"/>
        <v>170.57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57.88</v>
      </c>
      <c r="H33" s="384">
        <v>3</v>
      </c>
      <c r="I33" s="384">
        <v>5</v>
      </c>
      <c r="J33" s="384"/>
      <c r="K33" s="385"/>
      <c r="L33" s="386"/>
      <c r="M33" s="387">
        <v>5</v>
      </c>
      <c r="N33" s="384">
        <v>5.39</v>
      </c>
      <c r="O33" s="399">
        <v>96.65</v>
      </c>
      <c r="P33" s="194">
        <f t="shared" si="0"/>
        <v>172.92000000000002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57.88</v>
      </c>
      <c r="H34" s="384">
        <v>3</v>
      </c>
      <c r="I34" s="384">
        <v>5</v>
      </c>
      <c r="J34" s="384"/>
      <c r="K34" s="385"/>
      <c r="L34" s="386"/>
      <c r="M34" s="387">
        <v>5</v>
      </c>
      <c r="N34" s="384">
        <v>5.39</v>
      </c>
      <c r="O34" s="399">
        <v>95.58</v>
      </c>
      <c r="P34" s="194">
        <f t="shared" si="0"/>
        <v>171.85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57.88</v>
      </c>
      <c r="H35" s="384">
        <v>3</v>
      </c>
      <c r="I35" s="384">
        <v>5</v>
      </c>
      <c r="J35" s="384"/>
      <c r="K35" s="385"/>
      <c r="L35" s="386"/>
      <c r="M35" s="387">
        <v>5</v>
      </c>
      <c r="N35" s="384">
        <v>5.39</v>
      </c>
      <c r="O35" s="399">
        <v>95.58</v>
      </c>
      <c r="P35" s="194">
        <f t="shared" si="0"/>
        <v>171.85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834497</v>
      </c>
      <c r="G36" s="403">
        <v>57.88</v>
      </c>
      <c r="H36" s="393">
        <v>3</v>
      </c>
      <c r="I36" s="393">
        <v>5</v>
      </c>
      <c r="J36" s="393"/>
      <c r="K36" s="394"/>
      <c r="L36" s="395"/>
      <c r="M36" s="396">
        <v>5</v>
      </c>
      <c r="N36" s="393">
        <v>5.39</v>
      </c>
      <c r="O36" s="397">
        <v>96.65</v>
      </c>
      <c r="P36" s="194">
        <f t="shared" si="0"/>
        <v>172.92000000000002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69.959999999999994</v>
      </c>
      <c r="H37" s="150">
        <v>11.99</v>
      </c>
      <c r="I37" s="150">
        <v>11.99</v>
      </c>
      <c r="J37" s="150">
        <v>2.92</v>
      </c>
      <c r="K37" s="150">
        <v>0.19</v>
      </c>
      <c r="L37" s="170"/>
      <c r="M37" s="339">
        <v>5</v>
      </c>
      <c r="N37" s="150">
        <v>18</v>
      </c>
      <c r="O37" s="153">
        <v>95.58</v>
      </c>
      <c r="P37" s="194">
        <f t="shared" si="0"/>
        <v>215.63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69.959999999999994</v>
      </c>
      <c r="H38" s="150">
        <v>11.99</v>
      </c>
      <c r="I38" s="150">
        <v>11.99</v>
      </c>
      <c r="J38" s="150">
        <v>2.92</v>
      </c>
      <c r="K38" s="150">
        <v>0.19</v>
      </c>
      <c r="L38" s="170"/>
      <c r="M38" s="339">
        <v>5</v>
      </c>
      <c r="N38" s="150">
        <v>18</v>
      </c>
      <c r="O38" s="153">
        <v>96.65</v>
      </c>
      <c r="P38" s="194">
        <f t="shared" si="0"/>
        <v>216.7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</v>
      </c>
      <c r="H39" s="150">
        <v>1.46</v>
      </c>
      <c r="I39" s="150">
        <v>1.05</v>
      </c>
      <c r="J39" s="150"/>
      <c r="K39" s="150"/>
      <c r="L39" s="170">
        <v>1.02</v>
      </c>
      <c r="M39" s="339">
        <v>5</v>
      </c>
      <c r="N39" s="150">
        <v>18</v>
      </c>
      <c r="O39" s="153">
        <v>96.65</v>
      </c>
      <c r="P39" s="194">
        <f t="shared" si="0"/>
        <v>183.18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</v>
      </c>
      <c r="H40" s="150">
        <v>1.46</v>
      </c>
      <c r="I40" s="150">
        <v>1.05</v>
      </c>
      <c r="J40" s="150"/>
      <c r="K40" s="150"/>
      <c r="L40" s="170">
        <v>1.02</v>
      </c>
      <c r="M40" s="339">
        <v>5</v>
      </c>
      <c r="N40" s="150">
        <v>18</v>
      </c>
      <c r="O40" s="153">
        <v>95.58</v>
      </c>
      <c r="P40" s="194">
        <f t="shared" si="0"/>
        <v>182.11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776092</v>
      </c>
      <c r="G41" s="168">
        <v>60</v>
      </c>
      <c r="H41" s="150">
        <v>1.46</v>
      </c>
      <c r="I41" s="150">
        <v>1.05</v>
      </c>
      <c r="J41" s="150"/>
      <c r="K41" s="150"/>
      <c r="L41" s="170">
        <v>1.02</v>
      </c>
      <c r="M41" s="339">
        <v>5</v>
      </c>
      <c r="N41" s="150">
        <v>18</v>
      </c>
      <c r="O41" s="153">
        <v>96.65</v>
      </c>
      <c r="P41" s="194">
        <f t="shared" si="0"/>
        <v>183.18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69.959999999999994</v>
      </c>
      <c r="H42" s="393">
        <v>11.99</v>
      </c>
      <c r="I42" s="393">
        <v>11.99</v>
      </c>
      <c r="J42" s="393">
        <v>2.92</v>
      </c>
      <c r="K42" s="393">
        <v>0.19</v>
      </c>
      <c r="L42" s="395"/>
      <c r="M42" s="401">
        <v>5</v>
      </c>
      <c r="N42" s="393">
        <v>14.38</v>
      </c>
      <c r="O42" s="397">
        <v>95.58</v>
      </c>
      <c r="P42" s="194">
        <f t="shared" si="0"/>
        <v>212.01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69.959999999999994</v>
      </c>
      <c r="H43" s="384">
        <v>11.99</v>
      </c>
      <c r="I43" s="384">
        <v>11.99</v>
      </c>
      <c r="J43" s="384">
        <v>2.92</v>
      </c>
      <c r="K43" s="385">
        <v>0.19</v>
      </c>
      <c r="L43" s="386"/>
      <c r="M43" s="387">
        <v>5</v>
      </c>
      <c r="N43" s="384">
        <v>14.38</v>
      </c>
      <c r="O43" s="399">
        <v>96.65</v>
      </c>
      <c r="P43" s="194">
        <f t="shared" si="0"/>
        <v>213.07999999999998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</v>
      </c>
      <c r="H44" s="384">
        <v>1.46</v>
      </c>
      <c r="I44" s="384">
        <v>1.05</v>
      </c>
      <c r="J44" s="384"/>
      <c r="K44" s="384"/>
      <c r="L44" s="386">
        <v>1.02</v>
      </c>
      <c r="M44" s="404">
        <v>5</v>
      </c>
      <c r="N44" s="384">
        <v>14.38</v>
      </c>
      <c r="O44" s="399">
        <v>96.65</v>
      </c>
      <c r="P44" s="194">
        <f t="shared" si="0"/>
        <v>179.56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834363</v>
      </c>
      <c r="G45" s="380">
        <v>60</v>
      </c>
      <c r="H45" s="384">
        <v>1.46</v>
      </c>
      <c r="I45" s="384">
        <v>1.05</v>
      </c>
      <c r="J45" s="384"/>
      <c r="K45" s="384"/>
      <c r="L45" s="386">
        <v>1.02</v>
      </c>
      <c r="M45" s="387">
        <v>5</v>
      </c>
      <c r="N45" s="384">
        <v>14.38</v>
      </c>
      <c r="O45" s="399">
        <v>96.65</v>
      </c>
      <c r="P45" s="194">
        <f t="shared" si="0"/>
        <v>179.56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69.959999999999994</v>
      </c>
      <c r="H46" s="150">
        <v>11.99</v>
      </c>
      <c r="I46" s="150">
        <v>11.99</v>
      </c>
      <c r="J46" s="150">
        <v>2.92</v>
      </c>
      <c r="K46" s="150">
        <v>0.19</v>
      </c>
      <c r="L46" s="170"/>
      <c r="M46" s="339">
        <v>6</v>
      </c>
      <c r="N46" s="150">
        <v>8.67</v>
      </c>
      <c r="O46" s="153">
        <v>95.93</v>
      </c>
      <c r="P46" s="194">
        <f t="shared" si="0"/>
        <v>207.64999999999998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69.959999999999994</v>
      </c>
      <c r="H47" s="156">
        <v>11.99</v>
      </c>
      <c r="I47" s="156">
        <v>11.99</v>
      </c>
      <c r="J47" s="156">
        <v>2.92</v>
      </c>
      <c r="K47" s="156">
        <v>0.19</v>
      </c>
      <c r="L47" s="172"/>
      <c r="M47" s="342">
        <v>6</v>
      </c>
      <c r="N47" s="156">
        <v>8.67</v>
      </c>
      <c r="O47" s="148">
        <v>97</v>
      </c>
      <c r="P47" s="194">
        <f t="shared" si="0"/>
        <v>208.71999999999997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864854</v>
      </c>
      <c r="G48" s="168">
        <v>60</v>
      </c>
      <c r="H48" s="150">
        <v>1.46</v>
      </c>
      <c r="I48" s="150">
        <v>1.05</v>
      </c>
      <c r="J48" s="150"/>
      <c r="K48" s="150"/>
      <c r="L48" s="170">
        <v>1.02</v>
      </c>
      <c r="M48" s="339">
        <v>6</v>
      </c>
      <c r="N48" s="150">
        <v>8.67</v>
      </c>
      <c r="O48" s="153">
        <v>97</v>
      </c>
      <c r="P48" s="194">
        <f t="shared" si="0"/>
        <v>175.2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827386</v>
      </c>
      <c r="G49" s="380">
        <v>69.959999999999994</v>
      </c>
      <c r="H49" s="384">
        <v>11.99</v>
      </c>
      <c r="I49" s="384">
        <v>11.99</v>
      </c>
      <c r="J49" s="384">
        <v>2.92</v>
      </c>
      <c r="K49" s="384">
        <v>0.19</v>
      </c>
      <c r="L49" s="386"/>
      <c r="M49" s="387">
        <v>6</v>
      </c>
      <c r="N49" s="384">
        <v>12.09</v>
      </c>
      <c r="O49" s="399">
        <v>95.93</v>
      </c>
      <c r="P49" s="194">
        <f t="shared" si="0"/>
        <v>211.07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776864</v>
      </c>
      <c r="G50" s="168">
        <v>69.959999999999994</v>
      </c>
      <c r="H50" s="150">
        <v>11.99</v>
      </c>
      <c r="I50" s="150">
        <v>11.99</v>
      </c>
      <c r="J50" s="150">
        <v>2.92</v>
      </c>
      <c r="K50" s="149">
        <v>0.19</v>
      </c>
      <c r="L50" s="170"/>
      <c r="M50" s="339">
        <v>5</v>
      </c>
      <c r="N50" s="150">
        <v>18</v>
      </c>
      <c r="O50" s="153">
        <v>95.58</v>
      </c>
      <c r="P50" s="194">
        <f t="shared" si="0"/>
        <v>215.63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700543</v>
      </c>
      <c r="G51" s="460">
        <v>69.959999999999994</v>
      </c>
      <c r="H51" s="461">
        <v>11.99</v>
      </c>
      <c r="I51" s="461">
        <v>11.99</v>
      </c>
      <c r="J51" s="461">
        <v>2.92</v>
      </c>
      <c r="K51" s="462">
        <v>0.19</v>
      </c>
      <c r="L51" s="395"/>
      <c r="M51" s="396">
        <v>5</v>
      </c>
      <c r="N51" s="393">
        <v>12.49</v>
      </c>
      <c r="O51" s="397">
        <v>95.58</v>
      </c>
      <c r="P51" s="194">
        <f t="shared" si="0"/>
        <v>210.11999999999998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69.959999999999994</v>
      </c>
      <c r="H52" s="150">
        <v>11.99</v>
      </c>
      <c r="I52" s="150">
        <v>11.99</v>
      </c>
      <c r="J52" s="150">
        <v>2.92</v>
      </c>
      <c r="K52" s="149">
        <v>0.19</v>
      </c>
      <c r="L52" s="170"/>
      <c r="M52" s="339">
        <v>5</v>
      </c>
      <c r="N52" s="150">
        <v>11.68</v>
      </c>
      <c r="O52" s="153">
        <v>95.58</v>
      </c>
      <c r="P52" s="194">
        <f t="shared" si="0"/>
        <v>209.31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69.959999999999994</v>
      </c>
      <c r="H53" s="150">
        <v>11.99</v>
      </c>
      <c r="I53" s="150">
        <v>11.99</v>
      </c>
      <c r="J53" s="150">
        <v>2.92</v>
      </c>
      <c r="K53" s="149">
        <v>0.19</v>
      </c>
      <c r="L53" s="170"/>
      <c r="M53" s="339">
        <v>5</v>
      </c>
      <c r="N53" s="150">
        <v>11.68</v>
      </c>
      <c r="O53" s="153">
        <v>95.58</v>
      </c>
      <c r="P53" s="194">
        <f t="shared" si="0"/>
        <v>209.31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57.88</v>
      </c>
      <c r="H54" s="150">
        <v>3</v>
      </c>
      <c r="I54" s="150">
        <v>5</v>
      </c>
      <c r="J54" s="150"/>
      <c r="K54" s="149"/>
      <c r="L54" s="170"/>
      <c r="M54" s="339">
        <v>5</v>
      </c>
      <c r="N54" s="150">
        <v>11.68</v>
      </c>
      <c r="O54" s="153">
        <v>95.58</v>
      </c>
      <c r="P54" s="194">
        <f t="shared" si="0"/>
        <v>178.14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856491</v>
      </c>
      <c r="G55" s="345">
        <v>57.88</v>
      </c>
      <c r="H55" s="150">
        <v>3</v>
      </c>
      <c r="I55" s="150">
        <v>5</v>
      </c>
      <c r="J55" s="150"/>
      <c r="K55" s="149"/>
      <c r="L55" s="170"/>
      <c r="M55" s="339">
        <v>5</v>
      </c>
      <c r="N55" s="150">
        <v>11.68</v>
      </c>
      <c r="O55" s="153">
        <v>95.58</v>
      </c>
      <c r="P55" s="194">
        <f t="shared" si="0"/>
        <v>178.14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69.959999999999994</v>
      </c>
      <c r="H56" s="393">
        <v>11.99</v>
      </c>
      <c r="I56" s="393">
        <v>11.99</v>
      </c>
      <c r="J56" s="393">
        <v>2.92</v>
      </c>
      <c r="K56" s="394">
        <v>0.19</v>
      </c>
      <c r="L56" s="395"/>
      <c r="M56" s="396">
        <v>5</v>
      </c>
      <c r="N56" s="393">
        <v>17.73</v>
      </c>
      <c r="O56" s="397">
        <v>95.58</v>
      </c>
      <c r="P56" s="194">
        <f t="shared" si="0"/>
        <v>215.35999999999999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57.88</v>
      </c>
      <c r="H57" s="384">
        <v>3</v>
      </c>
      <c r="I57" s="384">
        <v>5</v>
      </c>
      <c r="J57" s="384"/>
      <c r="K57" s="385"/>
      <c r="L57" s="386"/>
      <c r="M57" s="387">
        <v>5</v>
      </c>
      <c r="N57" s="384">
        <v>17.73</v>
      </c>
      <c r="O57" s="399">
        <v>95.58</v>
      </c>
      <c r="P57" s="194">
        <f t="shared" si="0"/>
        <v>184.19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1040578</v>
      </c>
      <c r="G58" s="402">
        <v>57.88</v>
      </c>
      <c r="H58" s="384">
        <v>3</v>
      </c>
      <c r="I58" s="384">
        <v>5</v>
      </c>
      <c r="J58" s="384"/>
      <c r="K58" s="385"/>
      <c r="L58" s="386"/>
      <c r="M58" s="387">
        <v>5</v>
      </c>
      <c r="N58" s="384">
        <v>17.73</v>
      </c>
      <c r="O58" s="399">
        <v>95.58</v>
      </c>
      <c r="P58" s="194">
        <f t="shared" si="0"/>
        <v>184.19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69.959999999999994</v>
      </c>
      <c r="H59" s="150">
        <v>11.99</v>
      </c>
      <c r="I59" s="150">
        <v>11.99</v>
      </c>
      <c r="J59" s="150">
        <v>2.92</v>
      </c>
      <c r="K59" s="149">
        <v>0.19</v>
      </c>
      <c r="L59" s="170"/>
      <c r="M59" s="339">
        <v>5</v>
      </c>
      <c r="N59" s="150">
        <v>18</v>
      </c>
      <c r="O59" s="153">
        <v>95.58</v>
      </c>
      <c r="P59" s="194">
        <f t="shared" si="0"/>
        <v>215.63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903580</v>
      </c>
      <c r="G60" s="168">
        <v>69.959999999999994</v>
      </c>
      <c r="H60" s="150">
        <v>11.99</v>
      </c>
      <c r="I60" s="150">
        <v>11.99</v>
      </c>
      <c r="J60" s="150">
        <v>2.92</v>
      </c>
      <c r="K60" s="149">
        <v>0.19</v>
      </c>
      <c r="L60" s="170"/>
      <c r="M60" s="339">
        <v>5</v>
      </c>
      <c r="N60" s="150">
        <v>18</v>
      </c>
      <c r="O60" s="153">
        <v>95.58</v>
      </c>
      <c r="P60" s="194">
        <f t="shared" si="0"/>
        <v>215.63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</v>
      </c>
      <c r="H61" s="393">
        <v>1.46</v>
      </c>
      <c r="I61" s="393">
        <v>1.05</v>
      </c>
      <c r="J61" s="393"/>
      <c r="K61" s="393"/>
      <c r="L61" s="395">
        <v>1.02</v>
      </c>
      <c r="M61" s="401">
        <v>5</v>
      </c>
      <c r="N61" s="393">
        <v>12.36</v>
      </c>
      <c r="O61" s="400">
        <v>93.03</v>
      </c>
      <c r="P61" s="194">
        <f t="shared" si="0"/>
        <v>173.92000000000002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687575</v>
      </c>
      <c r="G62" s="380">
        <v>60</v>
      </c>
      <c r="H62" s="384">
        <v>1.46</v>
      </c>
      <c r="I62" s="384">
        <v>1.05</v>
      </c>
      <c r="J62" s="384"/>
      <c r="K62" s="384"/>
      <c r="L62" s="386">
        <v>1.02</v>
      </c>
      <c r="M62" s="387">
        <v>3.04</v>
      </c>
      <c r="N62" s="384">
        <v>12.36</v>
      </c>
      <c r="O62" s="388">
        <v>93.03</v>
      </c>
      <c r="P62" s="194">
        <f t="shared" si="0"/>
        <v>171.96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</v>
      </c>
      <c r="H63" s="452">
        <v>1.46</v>
      </c>
      <c r="I63" s="452">
        <v>1.05</v>
      </c>
      <c r="J63" s="452"/>
      <c r="K63" s="452"/>
      <c r="L63" s="454">
        <v>1.02</v>
      </c>
      <c r="M63" s="344">
        <v>5</v>
      </c>
      <c r="N63" s="150">
        <v>22.85</v>
      </c>
      <c r="O63" s="154">
        <v>93.03</v>
      </c>
      <c r="P63" s="194">
        <f t="shared" si="0"/>
        <v>184.41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787631</v>
      </c>
      <c r="G64" s="451">
        <v>60</v>
      </c>
      <c r="H64" s="452">
        <v>1.46</v>
      </c>
      <c r="I64" s="452">
        <v>1.05</v>
      </c>
      <c r="J64" s="452"/>
      <c r="K64" s="452"/>
      <c r="L64" s="454">
        <v>1.02</v>
      </c>
      <c r="M64" s="195">
        <v>5</v>
      </c>
      <c r="N64" s="150">
        <v>22.85</v>
      </c>
      <c r="O64" s="154">
        <v>93.03</v>
      </c>
      <c r="P64" s="194">
        <f t="shared" si="0"/>
        <v>184.41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856217</v>
      </c>
      <c r="G65" s="380">
        <v>60</v>
      </c>
      <c r="H65" s="384">
        <v>1.46</v>
      </c>
      <c r="I65" s="384">
        <v>1.05</v>
      </c>
      <c r="J65" s="384"/>
      <c r="K65" s="384"/>
      <c r="L65" s="386">
        <v>1.02</v>
      </c>
      <c r="M65" s="404">
        <v>5</v>
      </c>
      <c r="N65" s="399">
        <v>22.04</v>
      </c>
      <c r="O65" s="388">
        <v>93.03</v>
      </c>
      <c r="P65" s="194">
        <f t="shared" si="0"/>
        <v>183.6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888387</v>
      </c>
      <c r="G66" s="451">
        <v>60</v>
      </c>
      <c r="H66" s="452">
        <v>1.46</v>
      </c>
      <c r="I66" s="452">
        <v>1.05</v>
      </c>
      <c r="J66" s="452"/>
      <c r="K66" s="452"/>
      <c r="L66" s="454">
        <v>1.02</v>
      </c>
      <c r="M66" s="339">
        <v>3.04</v>
      </c>
      <c r="N66" s="153">
        <v>11.05</v>
      </c>
      <c r="O66" s="157">
        <v>93.03</v>
      </c>
      <c r="P66" s="194">
        <f t="shared" si="0"/>
        <v>170.65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23602050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2030979</v>
      </c>
      <c r="G68" s="168">
        <v>60</v>
      </c>
      <c r="H68" s="150">
        <v>1.46</v>
      </c>
      <c r="I68" s="150">
        <v>1.05</v>
      </c>
      <c r="J68" s="149"/>
      <c r="K68" s="150"/>
      <c r="L68" s="170">
        <v>1.02</v>
      </c>
      <c r="M68" s="197">
        <v>36.049999999999997</v>
      </c>
      <c r="N68" s="153">
        <v>108.42</v>
      </c>
      <c r="O68" s="154">
        <v>92.45</v>
      </c>
      <c r="P68" s="194">
        <f t="shared" ref="P68:P74" si="1">SUM(G68:O68)</f>
        <v>300.45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128022</v>
      </c>
      <c r="G69" s="168">
        <v>60</v>
      </c>
      <c r="H69" s="150">
        <v>1.46</v>
      </c>
      <c r="I69" s="150">
        <v>1.05</v>
      </c>
      <c r="J69" s="149"/>
      <c r="K69" s="150"/>
      <c r="L69" s="170">
        <v>1.02</v>
      </c>
      <c r="M69" s="204">
        <v>5</v>
      </c>
      <c r="N69" s="153">
        <v>105</v>
      </c>
      <c r="O69" s="154">
        <v>93.03</v>
      </c>
      <c r="P69" s="194">
        <f t="shared" si="1"/>
        <v>266.56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58679</v>
      </c>
      <c r="G70" s="168">
        <v>60</v>
      </c>
      <c r="H70" s="150">
        <v>1.46</v>
      </c>
      <c r="I70" s="150">
        <v>1.05</v>
      </c>
      <c r="J70" s="149"/>
      <c r="K70" s="150"/>
      <c r="L70" s="170">
        <v>1.02</v>
      </c>
      <c r="M70" s="195">
        <v>5</v>
      </c>
      <c r="N70" s="153">
        <v>105</v>
      </c>
      <c r="O70" s="154">
        <v>93.03</v>
      </c>
      <c r="P70" s="194">
        <f t="shared" si="1"/>
        <v>266.56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181737</v>
      </c>
      <c r="G71" s="171">
        <v>69.959999999999994</v>
      </c>
      <c r="H71" s="156">
        <v>11.99</v>
      </c>
      <c r="I71" s="156">
        <v>11.99</v>
      </c>
      <c r="J71" s="156">
        <v>2.92</v>
      </c>
      <c r="K71" s="155">
        <v>0.19</v>
      </c>
      <c r="L71" s="172"/>
      <c r="M71" s="198">
        <v>40</v>
      </c>
      <c r="N71" s="148">
        <v>105</v>
      </c>
      <c r="O71" s="148">
        <v>95.58</v>
      </c>
      <c r="P71" s="194">
        <f t="shared" si="1"/>
        <v>337.63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12857</v>
      </c>
      <c r="G72" s="168">
        <v>69.959999999999994</v>
      </c>
      <c r="H72" s="150">
        <v>11.99</v>
      </c>
      <c r="I72" s="150">
        <v>11.99</v>
      </c>
      <c r="J72" s="150">
        <v>2.92</v>
      </c>
      <c r="K72" s="149">
        <v>0.19</v>
      </c>
      <c r="L72" s="170"/>
      <c r="M72" s="195">
        <v>5</v>
      </c>
      <c r="N72" s="153">
        <v>105</v>
      </c>
      <c r="O72" s="153">
        <v>95.58</v>
      </c>
      <c r="P72" s="194">
        <f t="shared" si="1"/>
        <v>302.63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9519</v>
      </c>
      <c r="G73" s="168">
        <v>60</v>
      </c>
      <c r="H73" s="150">
        <v>1.46</v>
      </c>
      <c r="I73" s="150">
        <v>1.05</v>
      </c>
      <c r="J73" s="149"/>
      <c r="K73" s="150"/>
      <c r="L73" s="170">
        <v>1.02</v>
      </c>
      <c r="M73" s="204">
        <v>5</v>
      </c>
      <c r="N73" s="153">
        <v>307.86</v>
      </c>
      <c r="O73" s="154">
        <v>93.03</v>
      </c>
      <c r="P73" s="194">
        <f t="shared" si="1"/>
        <v>469.41999999999996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2855</v>
      </c>
      <c r="G74" s="370">
        <v>57.88</v>
      </c>
      <c r="H74" s="174">
        <v>3</v>
      </c>
      <c r="I74" s="174">
        <v>5</v>
      </c>
      <c r="J74" s="175"/>
      <c r="K74" s="175"/>
      <c r="L74" s="176"/>
      <c r="M74" s="210">
        <v>14.13</v>
      </c>
      <c r="N74" s="158">
        <v>80.88</v>
      </c>
      <c r="O74" s="158">
        <v>95.58</v>
      </c>
      <c r="P74" s="194">
        <f t="shared" si="1"/>
        <v>256.46999999999997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2424648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26026698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5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5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5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5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5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5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58" t="s">
        <v>177</v>
      </c>
      <c r="C85" s="45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5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60"/>
  <sheetViews>
    <sheetView workbookViewId="0">
      <selection activeCell="H49" sqref="H49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211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88.61</v>
      </c>
      <c r="C4" s="6"/>
      <c r="D4" s="124" t="s">
        <v>29</v>
      </c>
      <c r="E4" s="106">
        <v>105</v>
      </c>
      <c r="F4" s="6"/>
      <c r="G4" s="124" t="s">
        <v>29</v>
      </c>
      <c r="H4" s="110">
        <v>307.86</v>
      </c>
    </row>
    <row r="5" spans="1:8" s="1" customFormat="1" ht="12.75" x14ac:dyDescent="0.2">
      <c r="A5" s="105" t="s">
        <v>100</v>
      </c>
      <c r="B5" s="106">
        <v>4.4800000000000004</v>
      </c>
      <c r="C5" s="6"/>
      <c r="D5" s="124"/>
      <c r="E5" s="106"/>
      <c r="F5" s="6"/>
      <c r="G5" s="255" t="s">
        <v>63</v>
      </c>
      <c r="H5" s="261">
        <f>SUM(H4)</f>
        <v>307.86</v>
      </c>
    </row>
    <row r="6" spans="1:8" s="1" customFormat="1" ht="12.75" x14ac:dyDescent="0.2">
      <c r="A6" s="105" t="s">
        <v>102</v>
      </c>
      <c r="B6" s="106">
        <v>2.2200000000000002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2.5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6.99</v>
      </c>
      <c r="C8" s="6"/>
      <c r="F8" s="107"/>
      <c r="G8" s="80" t="s">
        <v>124</v>
      </c>
      <c r="H8" s="68">
        <v>36.049999999999997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1.62</v>
      </c>
      <c r="C10" s="6"/>
      <c r="E10" s="373"/>
      <c r="F10" s="107"/>
      <c r="G10" s="84" t="s">
        <v>63</v>
      </c>
      <c r="H10" s="72">
        <f>+H8</f>
        <v>36.049999999999997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108.42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9.1300000000000008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44.67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11.5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11.53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0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1.92</v>
      </c>
    </row>
    <row r="27" spans="1:8" s="1" customFormat="1" ht="12.75" x14ac:dyDescent="0.2">
      <c r="A27" s="431" t="s">
        <v>98</v>
      </c>
      <c r="B27" s="81">
        <v>60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1.02</v>
      </c>
      <c r="C28" s="66"/>
      <c r="D28" s="69" t="s">
        <v>29</v>
      </c>
      <c r="E28" s="68">
        <v>68.150000000000006</v>
      </c>
      <c r="F28" s="219">
        <v>1217</v>
      </c>
      <c r="G28" s="124" t="s">
        <v>154</v>
      </c>
      <c r="H28" s="110">
        <v>3.25</v>
      </c>
    </row>
    <row r="29" spans="1:8" s="1" customFormat="1" ht="12.75" x14ac:dyDescent="0.2">
      <c r="A29" s="80" t="s">
        <v>197</v>
      </c>
      <c r="B29" s="81">
        <v>1.46</v>
      </c>
      <c r="C29" s="66"/>
      <c r="D29" s="69" t="s">
        <v>73</v>
      </c>
      <c r="E29" s="68">
        <v>2.92</v>
      </c>
      <c r="F29" s="219">
        <v>1214</v>
      </c>
      <c r="G29" s="124" t="s">
        <v>201</v>
      </c>
      <c r="H29" s="110">
        <v>2.89</v>
      </c>
    </row>
    <row r="30" spans="1:8" s="1" customFormat="1" ht="12.75" x14ac:dyDescent="0.2">
      <c r="A30" s="80" t="s">
        <v>112</v>
      </c>
      <c r="B30" s="81">
        <v>1.05</v>
      </c>
      <c r="C30" s="66"/>
      <c r="D30" s="69" t="s">
        <v>197</v>
      </c>
      <c r="E30" s="68">
        <v>1.38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2.92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63.53</v>
      </c>
      <c r="C32" s="66"/>
      <c r="D32" s="69" t="s">
        <v>194</v>
      </c>
      <c r="E32" s="70">
        <v>10.220000000000001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85.59</v>
      </c>
      <c r="F33" s="219">
        <v>1239</v>
      </c>
      <c r="G33" s="124" t="s">
        <v>204</v>
      </c>
      <c r="H33" s="110">
        <v>2.88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2.31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1.1499999999999999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57.88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1.1499999999999999</v>
      </c>
    </row>
    <row r="38" spans="1:8" s="1" customFormat="1" ht="12" customHeight="1" x14ac:dyDescent="0.2">
      <c r="A38" s="80" t="s">
        <v>29</v>
      </c>
      <c r="B38" s="81">
        <v>67.61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11</v>
      </c>
      <c r="C39" s="66"/>
      <c r="D39" s="69" t="s">
        <v>65</v>
      </c>
      <c r="E39" s="70"/>
      <c r="F39" s="219"/>
      <c r="G39" s="163" t="s">
        <v>77</v>
      </c>
      <c r="H39" s="110">
        <f>SUM(H22:H38)</f>
        <v>88.350000000000009</v>
      </c>
    </row>
    <row r="40" spans="1:8" s="1" customFormat="1" ht="12" customHeight="1" x14ac:dyDescent="0.2">
      <c r="A40" s="80" t="s">
        <v>73</v>
      </c>
      <c r="B40" s="81">
        <v>3</v>
      </c>
      <c r="C40" s="66"/>
      <c r="D40" s="71" t="s">
        <v>63</v>
      </c>
      <c r="E40" s="72">
        <f>SUM(E36:E39)</f>
        <v>65.88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3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84.61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69.959999999999994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28">
        <v>11.99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>
        <v>2.92</v>
      </c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11.99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0.19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97.049999999999983</v>
      </c>
      <c r="F49" s="299">
        <v>1225</v>
      </c>
      <c r="G49" s="300" t="s">
        <v>165</v>
      </c>
      <c r="H49" s="306">
        <v>0.57999999999999996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6</v>
      </c>
    </row>
    <row r="51" spans="1:8" s="1" customFormat="1" ht="12.75" x14ac:dyDescent="0.2">
      <c r="A51" s="105" t="s">
        <v>7</v>
      </c>
      <c r="B51" s="110">
        <v>3.04</v>
      </c>
      <c r="C51" s="73"/>
      <c r="D51" s="435"/>
      <c r="E51" s="436"/>
      <c r="F51" s="299">
        <v>1801</v>
      </c>
      <c r="G51" s="300" t="s">
        <v>166</v>
      </c>
      <c r="H51" s="306">
        <v>2.0299999999999998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5.65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1.07</v>
      </c>
    </row>
    <row r="54" spans="1:8" s="1" customFormat="1" ht="12.75" x14ac:dyDescent="0.2">
      <c r="A54" s="105" t="s">
        <v>183</v>
      </c>
      <c r="B54" s="110">
        <v>5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93.03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95.580000000000013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96.65</v>
      </c>
    </row>
    <row r="58" spans="1:8" s="1" customFormat="1" ht="12.75" x14ac:dyDescent="0.2">
      <c r="A58" s="130" t="s">
        <v>187</v>
      </c>
      <c r="B58" s="112">
        <v>6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92.45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95.93</v>
      </c>
    </row>
    <row r="60" spans="1:8" x14ac:dyDescent="0.25">
      <c r="F60" s="302"/>
      <c r="G60" s="305" t="s">
        <v>193</v>
      </c>
      <c r="H60" s="306">
        <f>+H39+H48+H49+H50+H53</f>
        <v>97</v>
      </c>
    </row>
  </sheetData>
  <pageMargins left="0.7" right="0.7" top="0.35" bottom="0" header="0.3" footer="0.3"/>
  <pageSetup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87"/>
  <sheetViews>
    <sheetView topLeftCell="A2" zoomScale="200" zoomScaleNormal="200" workbookViewId="0">
      <pane ySplit="1" topLeftCell="A57" activePane="bottomLeft" state="frozen"/>
      <selection activeCell="A2" sqref="A2"/>
      <selection pane="bottomLeft" activeCell="M75" sqref="M75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212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60.86</v>
      </c>
      <c r="H3" s="421">
        <v>4.9000000000000004</v>
      </c>
      <c r="I3" s="421">
        <v>1.69</v>
      </c>
      <c r="J3" s="421"/>
      <c r="K3" s="421"/>
      <c r="L3" s="422">
        <v>2.54</v>
      </c>
      <c r="M3" s="423">
        <v>5</v>
      </c>
      <c r="N3" s="424">
        <v>7.43</v>
      </c>
      <c r="O3" s="388">
        <v>93.99</v>
      </c>
      <c r="P3" s="194">
        <f>SUM(G3:O3)</f>
        <v>176.41000000000003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60.86</v>
      </c>
      <c r="H4" s="384">
        <v>4.9000000000000004</v>
      </c>
      <c r="I4" s="384">
        <v>1.69</v>
      </c>
      <c r="J4" s="384"/>
      <c r="K4" s="384"/>
      <c r="L4" s="386">
        <v>2.54</v>
      </c>
      <c r="M4" s="387">
        <v>5</v>
      </c>
      <c r="N4" s="399">
        <v>7.43</v>
      </c>
      <c r="O4" s="388">
        <v>93.99</v>
      </c>
      <c r="P4" s="194">
        <f t="shared" ref="P4:P66" si="0">SUM(G4:O4)</f>
        <v>176.41000000000003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67.69</v>
      </c>
      <c r="H5" s="384">
        <v>11.03</v>
      </c>
      <c r="I5" s="384">
        <v>3.01</v>
      </c>
      <c r="J5" s="384">
        <v>3</v>
      </c>
      <c r="K5" s="385"/>
      <c r="L5" s="386"/>
      <c r="M5" s="387">
        <v>5</v>
      </c>
      <c r="N5" s="399">
        <v>7.43</v>
      </c>
      <c r="O5" s="388">
        <v>93.99</v>
      </c>
      <c r="P5" s="194">
        <f t="shared" si="0"/>
        <v>191.14999999999998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942485</v>
      </c>
      <c r="G6" s="403">
        <v>67.69</v>
      </c>
      <c r="H6" s="393">
        <v>11.03</v>
      </c>
      <c r="I6" s="393">
        <v>3.01</v>
      </c>
      <c r="J6" s="393">
        <v>3</v>
      </c>
      <c r="K6" s="394"/>
      <c r="L6" s="395"/>
      <c r="M6" s="396">
        <v>5</v>
      </c>
      <c r="N6" s="397">
        <v>7.43</v>
      </c>
      <c r="O6" s="400">
        <v>93.99</v>
      </c>
      <c r="P6" s="194">
        <f t="shared" si="0"/>
        <v>191.14999999999998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761698</v>
      </c>
      <c r="G7" s="447">
        <v>60.86</v>
      </c>
      <c r="H7" s="448">
        <v>4.9000000000000004</v>
      </c>
      <c r="I7" s="448">
        <v>1.69</v>
      </c>
      <c r="J7" s="448"/>
      <c r="K7" s="448"/>
      <c r="L7" s="450">
        <v>2.54</v>
      </c>
      <c r="M7" s="361">
        <v>5</v>
      </c>
      <c r="N7" s="150">
        <v>10.5</v>
      </c>
      <c r="O7" s="154">
        <v>93.99</v>
      </c>
      <c r="P7" s="194">
        <f t="shared" si="0"/>
        <v>179.48000000000002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860571</v>
      </c>
      <c r="G8" s="380">
        <v>60.86</v>
      </c>
      <c r="H8" s="384">
        <v>4.9000000000000004</v>
      </c>
      <c r="I8" s="384">
        <v>1.69</v>
      </c>
      <c r="J8" s="384"/>
      <c r="K8" s="384"/>
      <c r="L8" s="386">
        <v>2.54</v>
      </c>
      <c r="M8" s="387">
        <v>5</v>
      </c>
      <c r="N8" s="384">
        <v>9.3000000000000007</v>
      </c>
      <c r="O8" s="388">
        <v>93.99</v>
      </c>
      <c r="P8" s="194">
        <f t="shared" si="0"/>
        <v>178.28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855896</v>
      </c>
      <c r="G9" s="451">
        <v>60.86</v>
      </c>
      <c r="H9" s="452">
        <v>4.9000000000000004</v>
      </c>
      <c r="I9" s="452">
        <v>1.69</v>
      </c>
      <c r="J9" s="452"/>
      <c r="K9" s="452"/>
      <c r="L9" s="454">
        <v>2.54</v>
      </c>
      <c r="M9" s="339">
        <v>5</v>
      </c>
      <c r="N9" s="153">
        <v>11.68</v>
      </c>
      <c r="O9" s="154">
        <v>93.99</v>
      </c>
      <c r="P9" s="194">
        <f t="shared" si="0"/>
        <v>180.66000000000003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69.430000000000007</v>
      </c>
      <c r="H10" s="393">
        <v>8.99</v>
      </c>
      <c r="I10" s="393">
        <v>11.84</v>
      </c>
      <c r="J10" s="393"/>
      <c r="K10" s="393">
        <v>0.19</v>
      </c>
      <c r="L10" s="395"/>
      <c r="M10" s="396">
        <v>6</v>
      </c>
      <c r="N10" s="393">
        <v>18</v>
      </c>
      <c r="O10" s="397">
        <v>96.23</v>
      </c>
      <c r="P10" s="194">
        <f t="shared" si="0"/>
        <v>210.68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833318</v>
      </c>
      <c r="G11" s="380">
        <v>69.430000000000007</v>
      </c>
      <c r="H11" s="384">
        <v>8.99</v>
      </c>
      <c r="I11" s="384">
        <v>11.84</v>
      </c>
      <c r="J11" s="384"/>
      <c r="K11" s="384">
        <v>0.19</v>
      </c>
      <c r="L11" s="386"/>
      <c r="M11" s="387">
        <v>6</v>
      </c>
      <c r="N11" s="384">
        <v>18</v>
      </c>
      <c r="O11" s="399">
        <v>96.23</v>
      </c>
      <c r="P11" s="194">
        <f t="shared" si="0"/>
        <v>210.68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69.430000000000007</v>
      </c>
      <c r="H12" s="150">
        <v>8.99</v>
      </c>
      <c r="I12" s="150">
        <v>11.84</v>
      </c>
      <c r="J12" s="150"/>
      <c r="K12" s="150">
        <v>0.19</v>
      </c>
      <c r="L12" s="170"/>
      <c r="M12" s="339">
        <v>6</v>
      </c>
      <c r="N12" s="150">
        <v>14.83</v>
      </c>
      <c r="O12" s="153">
        <v>96.23</v>
      </c>
      <c r="P12" s="194">
        <f t="shared" si="0"/>
        <v>207.51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1011727</v>
      </c>
      <c r="G13" s="168">
        <v>69.430000000000007</v>
      </c>
      <c r="H13" s="150">
        <v>8.99</v>
      </c>
      <c r="I13" s="150">
        <v>11.84</v>
      </c>
      <c r="J13" s="150"/>
      <c r="K13" s="150">
        <v>0.19</v>
      </c>
      <c r="L13" s="170"/>
      <c r="M13" s="339">
        <v>6</v>
      </c>
      <c r="N13" s="150">
        <v>14.83</v>
      </c>
      <c r="O13" s="153">
        <v>95.7</v>
      </c>
      <c r="P13" s="194">
        <f t="shared" si="0"/>
        <v>206.98000000000002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1239260</v>
      </c>
      <c r="G14" s="389">
        <v>60.86</v>
      </c>
      <c r="H14" s="393">
        <v>4.9000000000000004</v>
      </c>
      <c r="I14" s="393">
        <v>1.69</v>
      </c>
      <c r="J14" s="393"/>
      <c r="K14" s="393"/>
      <c r="L14" s="395">
        <v>2.54</v>
      </c>
      <c r="M14" s="401">
        <v>5</v>
      </c>
      <c r="N14" s="393">
        <v>18</v>
      </c>
      <c r="O14" s="400">
        <v>93.99</v>
      </c>
      <c r="P14" s="194">
        <f t="shared" si="0"/>
        <v>186.98000000000002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60.86</v>
      </c>
      <c r="H15" s="150">
        <v>4.9000000000000004</v>
      </c>
      <c r="I15" s="150">
        <v>1.69</v>
      </c>
      <c r="J15" s="150"/>
      <c r="K15" s="150"/>
      <c r="L15" s="170">
        <v>2.54</v>
      </c>
      <c r="M15" s="344">
        <v>5</v>
      </c>
      <c r="N15" s="150">
        <v>18</v>
      </c>
      <c r="O15" s="154">
        <v>93.99</v>
      </c>
      <c r="P15" s="194">
        <f t="shared" si="0"/>
        <v>186.98000000000002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60.86</v>
      </c>
      <c r="H16" s="452">
        <v>4.9000000000000004</v>
      </c>
      <c r="I16" s="452">
        <v>1.69</v>
      </c>
      <c r="J16" s="452"/>
      <c r="K16" s="452"/>
      <c r="L16" s="454">
        <v>2.54</v>
      </c>
      <c r="M16" s="339">
        <v>5</v>
      </c>
      <c r="N16" s="150">
        <v>18</v>
      </c>
      <c r="O16" s="154">
        <v>93.99</v>
      </c>
      <c r="P16" s="194">
        <f t="shared" si="0"/>
        <v>186.98000000000002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573601</v>
      </c>
      <c r="G17" s="451">
        <v>60.86</v>
      </c>
      <c r="H17" s="452">
        <v>4.9000000000000004</v>
      </c>
      <c r="I17" s="452">
        <v>1.69</v>
      </c>
      <c r="J17" s="452"/>
      <c r="K17" s="452"/>
      <c r="L17" s="454">
        <v>2.54</v>
      </c>
      <c r="M17" s="339">
        <v>5</v>
      </c>
      <c r="N17" s="150">
        <v>18</v>
      </c>
      <c r="O17" s="154">
        <v>93.99</v>
      </c>
      <c r="P17" s="194">
        <f t="shared" si="0"/>
        <v>186.98000000000002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60.86</v>
      </c>
      <c r="H18" s="393">
        <v>4.9000000000000004</v>
      </c>
      <c r="I18" s="393">
        <v>1.69</v>
      </c>
      <c r="J18" s="393"/>
      <c r="K18" s="393"/>
      <c r="L18" s="395">
        <v>2.54</v>
      </c>
      <c r="M18" s="401">
        <v>5</v>
      </c>
      <c r="N18" s="393">
        <v>18</v>
      </c>
      <c r="O18" s="400">
        <v>93.99</v>
      </c>
      <c r="P18" s="194">
        <f t="shared" si="0"/>
        <v>186.98000000000002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943628</v>
      </c>
      <c r="G19" s="380">
        <v>60.86</v>
      </c>
      <c r="H19" s="384">
        <v>4.9000000000000004</v>
      </c>
      <c r="I19" s="384">
        <v>1.69</v>
      </c>
      <c r="J19" s="384"/>
      <c r="K19" s="384"/>
      <c r="L19" s="386">
        <v>2.54</v>
      </c>
      <c r="M19" s="387">
        <v>5</v>
      </c>
      <c r="N19" s="384">
        <v>18</v>
      </c>
      <c r="O19" s="388">
        <v>93.99</v>
      </c>
      <c r="P19" s="194">
        <f t="shared" si="0"/>
        <v>186.98000000000002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70</v>
      </c>
      <c r="H20" s="150">
        <v>7.25</v>
      </c>
      <c r="I20" s="150">
        <v>3.11</v>
      </c>
      <c r="J20" s="150"/>
      <c r="K20" s="149">
        <v>9.6300000000000008</v>
      </c>
      <c r="L20" s="170"/>
      <c r="M20" s="339">
        <v>4.71</v>
      </c>
      <c r="N20" s="150">
        <v>18</v>
      </c>
      <c r="O20" s="154">
        <v>93.99</v>
      </c>
      <c r="P20" s="194">
        <f t="shared" si="0"/>
        <v>206.69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882195</v>
      </c>
      <c r="G21" s="451">
        <v>60.86</v>
      </c>
      <c r="H21" s="452">
        <v>4.9000000000000004</v>
      </c>
      <c r="I21" s="452">
        <v>1.69</v>
      </c>
      <c r="J21" s="452"/>
      <c r="K21" s="452"/>
      <c r="L21" s="454">
        <v>2.54</v>
      </c>
      <c r="M21" s="339">
        <v>5</v>
      </c>
      <c r="N21" s="150">
        <v>18</v>
      </c>
      <c r="O21" s="154">
        <v>93.99</v>
      </c>
      <c r="P21" s="194">
        <f t="shared" si="0"/>
        <v>186.98000000000002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60.86</v>
      </c>
      <c r="H22" s="393">
        <v>4.9000000000000004</v>
      </c>
      <c r="I22" s="393">
        <v>1.69</v>
      </c>
      <c r="J22" s="393"/>
      <c r="K22" s="393"/>
      <c r="L22" s="395">
        <v>2.54</v>
      </c>
      <c r="M22" s="396">
        <v>5</v>
      </c>
      <c r="N22" s="393">
        <v>10.65</v>
      </c>
      <c r="O22" s="400">
        <v>93.99</v>
      </c>
      <c r="P22" s="194">
        <f t="shared" si="0"/>
        <v>179.63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938666</v>
      </c>
      <c r="G23" s="402">
        <v>67.69</v>
      </c>
      <c r="H23" s="384">
        <v>11.03</v>
      </c>
      <c r="I23" s="384">
        <v>3.01</v>
      </c>
      <c r="J23" s="384">
        <v>3</v>
      </c>
      <c r="K23" s="385"/>
      <c r="L23" s="386"/>
      <c r="M23" s="387">
        <v>5</v>
      </c>
      <c r="N23" s="384">
        <v>10.65</v>
      </c>
      <c r="O23" s="388">
        <v>93.99</v>
      </c>
      <c r="P23" s="194">
        <f t="shared" si="0"/>
        <v>194.37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60.86</v>
      </c>
      <c r="H24" s="452">
        <v>4.9000000000000004</v>
      </c>
      <c r="I24" s="452">
        <v>1.69</v>
      </c>
      <c r="J24" s="452"/>
      <c r="K24" s="452"/>
      <c r="L24" s="454">
        <v>2.54</v>
      </c>
      <c r="M24" s="339">
        <v>5</v>
      </c>
      <c r="N24" s="150">
        <v>7.45</v>
      </c>
      <c r="O24" s="154">
        <v>93.99</v>
      </c>
      <c r="P24" s="194">
        <f t="shared" si="0"/>
        <v>176.43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805375</v>
      </c>
      <c r="G25" s="451">
        <v>60.86</v>
      </c>
      <c r="H25" s="452">
        <v>4.9000000000000004</v>
      </c>
      <c r="I25" s="452">
        <v>1.69</v>
      </c>
      <c r="J25" s="452"/>
      <c r="K25" s="452"/>
      <c r="L25" s="454">
        <v>2.54</v>
      </c>
      <c r="M25" s="339">
        <v>5</v>
      </c>
      <c r="N25" s="150">
        <v>7.45</v>
      </c>
      <c r="O25" s="154">
        <v>93.99</v>
      </c>
      <c r="P25" s="194">
        <f t="shared" si="0"/>
        <v>176.43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60.86</v>
      </c>
      <c r="H26" s="393">
        <v>4.9000000000000004</v>
      </c>
      <c r="I26" s="393">
        <v>1.69</v>
      </c>
      <c r="J26" s="393"/>
      <c r="K26" s="393"/>
      <c r="L26" s="395">
        <v>2.54</v>
      </c>
      <c r="M26" s="401">
        <v>5</v>
      </c>
      <c r="N26" s="393">
        <v>18</v>
      </c>
      <c r="O26" s="400">
        <v>93.99</v>
      </c>
      <c r="P26" s="194">
        <f t="shared" si="0"/>
        <v>186.98000000000002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60.86</v>
      </c>
      <c r="H27" s="384">
        <v>4.9000000000000004</v>
      </c>
      <c r="I27" s="384">
        <v>1.69</v>
      </c>
      <c r="J27" s="384"/>
      <c r="K27" s="384"/>
      <c r="L27" s="386">
        <v>2.54</v>
      </c>
      <c r="M27" s="387">
        <v>5</v>
      </c>
      <c r="N27" s="384">
        <v>18</v>
      </c>
      <c r="O27" s="388">
        <v>93.99</v>
      </c>
      <c r="P27" s="194">
        <f t="shared" si="0"/>
        <v>186.98000000000002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723662</v>
      </c>
      <c r="G28" s="380">
        <v>60.86</v>
      </c>
      <c r="H28" s="384">
        <v>4.9000000000000004</v>
      </c>
      <c r="I28" s="384">
        <v>1.69</v>
      </c>
      <c r="J28" s="384"/>
      <c r="K28" s="384"/>
      <c r="L28" s="386">
        <v>2.54</v>
      </c>
      <c r="M28" s="387">
        <v>6</v>
      </c>
      <c r="N28" s="384">
        <v>18</v>
      </c>
      <c r="O28" s="388">
        <v>93.99</v>
      </c>
      <c r="P28" s="194">
        <f t="shared" si="0"/>
        <v>187.98000000000002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60.86</v>
      </c>
      <c r="H29" s="150">
        <v>4.9000000000000004</v>
      </c>
      <c r="I29" s="150">
        <v>1.69</v>
      </c>
      <c r="J29" s="150"/>
      <c r="K29" s="150"/>
      <c r="L29" s="170">
        <v>2.54</v>
      </c>
      <c r="M29" s="339">
        <v>5</v>
      </c>
      <c r="N29" s="150">
        <v>24.48</v>
      </c>
      <c r="O29" s="154">
        <v>93.99</v>
      </c>
      <c r="P29" s="194">
        <f t="shared" si="0"/>
        <v>193.46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871531</v>
      </c>
      <c r="G30" s="345">
        <v>63.84</v>
      </c>
      <c r="H30" s="150">
        <v>3</v>
      </c>
      <c r="I30" s="150">
        <v>5</v>
      </c>
      <c r="J30" s="150">
        <v>1</v>
      </c>
      <c r="K30" s="149"/>
      <c r="L30" s="170"/>
      <c r="M30" s="339">
        <v>5</v>
      </c>
      <c r="N30" s="150">
        <v>24.48</v>
      </c>
      <c r="O30" s="154">
        <v>93.99</v>
      </c>
      <c r="P30" s="194">
        <f t="shared" si="0"/>
        <v>196.31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60.86</v>
      </c>
      <c r="H31" s="384">
        <v>4.9000000000000004</v>
      </c>
      <c r="I31" s="384">
        <v>1.69</v>
      </c>
      <c r="J31" s="384"/>
      <c r="K31" s="384"/>
      <c r="L31" s="386">
        <v>2.54</v>
      </c>
      <c r="M31" s="387">
        <v>5</v>
      </c>
      <c r="N31" s="384">
        <v>5.29</v>
      </c>
      <c r="O31" s="399">
        <v>97.27</v>
      </c>
      <c r="P31" s="194">
        <f t="shared" si="0"/>
        <v>177.55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60.86</v>
      </c>
      <c r="H32" s="393">
        <v>4.9000000000000004</v>
      </c>
      <c r="I32" s="393">
        <v>1.69</v>
      </c>
      <c r="J32" s="393"/>
      <c r="K32" s="393"/>
      <c r="L32" s="395">
        <v>2.54</v>
      </c>
      <c r="M32" s="396">
        <v>6</v>
      </c>
      <c r="N32" s="393">
        <v>5.29</v>
      </c>
      <c r="O32" s="397">
        <v>97.27</v>
      </c>
      <c r="P32" s="194">
        <f t="shared" si="0"/>
        <v>178.55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63.84</v>
      </c>
      <c r="H33" s="384">
        <v>3</v>
      </c>
      <c r="I33" s="384">
        <v>5</v>
      </c>
      <c r="J33" s="384">
        <v>1</v>
      </c>
      <c r="K33" s="385"/>
      <c r="L33" s="386"/>
      <c r="M33" s="387">
        <v>5</v>
      </c>
      <c r="N33" s="384">
        <v>5.29</v>
      </c>
      <c r="O33" s="399">
        <v>97.27</v>
      </c>
      <c r="P33" s="194">
        <f t="shared" si="0"/>
        <v>180.4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63.84</v>
      </c>
      <c r="H34" s="384">
        <v>3</v>
      </c>
      <c r="I34" s="384">
        <v>5</v>
      </c>
      <c r="J34" s="384">
        <v>1</v>
      </c>
      <c r="K34" s="385"/>
      <c r="L34" s="386"/>
      <c r="M34" s="387">
        <v>5</v>
      </c>
      <c r="N34" s="384">
        <v>5.29</v>
      </c>
      <c r="O34" s="399">
        <v>96.23</v>
      </c>
      <c r="P34" s="194">
        <f t="shared" si="0"/>
        <v>179.36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63.84</v>
      </c>
      <c r="H35" s="384">
        <v>3</v>
      </c>
      <c r="I35" s="384">
        <v>5</v>
      </c>
      <c r="J35" s="384">
        <v>1</v>
      </c>
      <c r="K35" s="385"/>
      <c r="L35" s="386"/>
      <c r="M35" s="387">
        <v>6</v>
      </c>
      <c r="N35" s="384">
        <v>5.29</v>
      </c>
      <c r="O35" s="399">
        <v>96.23</v>
      </c>
      <c r="P35" s="194">
        <f t="shared" si="0"/>
        <v>180.36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851305</v>
      </c>
      <c r="G36" s="403">
        <v>63.84</v>
      </c>
      <c r="H36" s="393">
        <v>3</v>
      </c>
      <c r="I36" s="393">
        <v>5</v>
      </c>
      <c r="J36" s="393">
        <v>1</v>
      </c>
      <c r="K36" s="394"/>
      <c r="L36" s="395"/>
      <c r="M36" s="396">
        <v>6</v>
      </c>
      <c r="N36" s="393">
        <v>5.29</v>
      </c>
      <c r="O36" s="397">
        <v>97.27</v>
      </c>
      <c r="P36" s="194">
        <f t="shared" si="0"/>
        <v>181.4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69.430000000000007</v>
      </c>
      <c r="H37" s="150">
        <v>8.99</v>
      </c>
      <c r="I37" s="150">
        <v>11.84</v>
      </c>
      <c r="J37" s="150"/>
      <c r="K37" s="150">
        <v>0.19</v>
      </c>
      <c r="L37" s="170"/>
      <c r="M37" s="339">
        <v>6</v>
      </c>
      <c r="N37" s="150">
        <v>18</v>
      </c>
      <c r="O37" s="153">
        <v>96.23</v>
      </c>
      <c r="P37" s="194">
        <f t="shared" si="0"/>
        <v>210.68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69.430000000000007</v>
      </c>
      <c r="H38" s="150">
        <v>8.99</v>
      </c>
      <c r="I38" s="150">
        <v>11.84</v>
      </c>
      <c r="J38" s="150"/>
      <c r="K38" s="150">
        <v>0.19</v>
      </c>
      <c r="L38" s="170"/>
      <c r="M38" s="339">
        <v>6</v>
      </c>
      <c r="N38" s="150">
        <v>18</v>
      </c>
      <c r="O38" s="153">
        <v>97.27</v>
      </c>
      <c r="P38" s="194">
        <f t="shared" si="0"/>
        <v>211.72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60.86</v>
      </c>
      <c r="H39" s="150">
        <v>4.9000000000000004</v>
      </c>
      <c r="I39" s="150">
        <v>1.69</v>
      </c>
      <c r="J39" s="150"/>
      <c r="K39" s="150"/>
      <c r="L39" s="170">
        <v>2.54</v>
      </c>
      <c r="M39" s="339">
        <v>5</v>
      </c>
      <c r="N39" s="150">
        <v>18</v>
      </c>
      <c r="O39" s="153">
        <v>97.27</v>
      </c>
      <c r="P39" s="194">
        <f t="shared" si="0"/>
        <v>190.26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60.86</v>
      </c>
      <c r="H40" s="150">
        <v>4.9000000000000004</v>
      </c>
      <c r="I40" s="150">
        <v>1.69</v>
      </c>
      <c r="J40" s="150"/>
      <c r="K40" s="150"/>
      <c r="L40" s="170">
        <v>2.54</v>
      </c>
      <c r="M40" s="339">
        <v>6</v>
      </c>
      <c r="N40" s="150">
        <v>18</v>
      </c>
      <c r="O40" s="153">
        <v>96.23</v>
      </c>
      <c r="P40" s="194">
        <f t="shared" si="0"/>
        <v>190.22000000000003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790732</v>
      </c>
      <c r="G41" s="168">
        <v>60.86</v>
      </c>
      <c r="H41" s="150">
        <v>4.9000000000000004</v>
      </c>
      <c r="I41" s="150">
        <v>1.69</v>
      </c>
      <c r="J41" s="150"/>
      <c r="K41" s="150"/>
      <c r="L41" s="170">
        <v>2.54</v>
      </c>
      <c r="M41" s="339">
        <v>6</v>
      </c>
      <c r="N41" s="150">
        <v>18</v>
      </c>
      <c r="O41" s="153">
        <v>97.27</v>
      </c>
      <c r="P41" s="194">
        <f t="shared" si="0"/>
        <v>191.26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69.430000000000007</v>
      </c>
      <c r="H42" s="393">
        <v>8.99</v>
      </c>
      <c r="I42" s="393">
        <v>11.84</v>
      </c>
      <c r="J42" s="393"/>
      <c r="K42" s="393">
        <v>0.19</v>
      </c>
      <c r="L42" s="395"/>
      <c r="M42" s="401">
        <v>6</v>
      </c>
      <c r="N42" s="393">
        <v>14.13</v>
      </c>
      <c r="O42" s="397">
        <v>96.23</v>
      </c>
      <c r="P42" s="194">
        <f t="shared" si="0"/>
        <v>206.81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69.430000000000007</v>
      </c>
      <c r="H43" s="384">
        <v>8.99</v>
      </c>
      <c r="I43" s="384">
        <v>11.84</v>
      </c>
      <c r="J43" s="384"/>
      <c r="K43" s="385">
        <v>0.19</v>
      </c>
      <c r="L43" s="386"/>
      <c r="M43" s="387">
        <v>6</v>
      </c>
      <c r="N43" s="384">
        <v>14.13</v>
      </c>
      <c r="O43" s="399">
        <v>97.27</v>
      </c>
      <c r="P43" s="194">
        <f t="shared" si="0"/>
        <v>207.85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60.86</v>
      </c>
      <c r="H44" s="384">
        <v>4.9000000000000004</v>
      </c>
      <c r="I44" s="384">
        <v>1.69</v>
      </c>
      <c r="J44" s="384"/>
      <c r="K44" s="384"/>
      <c r="L44" s="386">
        <v>2.54</v>
      </c>
      <c r="M44" s="404">
        <v>5</v>
      </c>
      <c r="N44" s="384">
        <v>14.13</v>
      </c>
      <c r="O44" s="399">
        <v>97.27</v>
      </c>
      <c r="P44" s="194">
        <f t="shared" si="0"/>
        <v>186.39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849395</v>
      </c>
      <c r="G45" s="380">
        <v>60.86</v>
      </c>
      <c r="H45" s="384">
        <v>4.9000000000000004</v>
      </c>
      <c r="I45" s="384">
        <v>1.69</v>
      </c>
      <c r="J45" s="384"/>
      <c r="K45" s="384"/>
      <c r="L45" s="386">
        <v>2.54</v>
      </c>
      <c r="M45" s="387">
        <v>6</v>
      </c>
      <c r="N45" s="384">
        <v>14.13</v>
      </c>
      <c r="O45" s="399">
        <v>97.27</v>
      </c>
      <c r="P45" s="194">
        <f t="shared" si="0"/>
        <v>187.39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69.430000000000007</v>
      </c>
      <c r="H46" s="150">
        <v>8.99</v>
      </c>
      <c r="I46" s="150">
        <v>11.84</v>
      </c>
      <c r="J46" s="150"/>
      <c r="K46" s="150">
        <v>0.19</v>
      </c>
      <c r="L46" s="170"/>
      <c r="M46" s="339">
        <v>6</v>
      </c>
      <c r="N46" s="150">
        <v>8.4600000000000009</v>
      </c>
      <c r="O46" s="153">
        <v>95.7</v>
      </c>
      <c r="P46" s="194">
        <f t="shared" si="0"/>
        <v>200.61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69.430000000000007</v>
      </c>
      <c r="H47" s="156">
        <v>8.99</v>
      </c>
      <c r="I47" s="156">
        <v>11.84</v>
      </c>
      <c r="J47" s="156"/>
      <c r="K47" s="156">
        <v>0.19</v>
      </c>
      <c r="L47" s="172"/>
      <c r="M47" s="342">
        <v>6</v>
      </c>
      <c r="N47" s="156">
        <v>8.4600000000000009</v>
      </c>
      <c r="O47" s="148">
        <v>96.74</v>
      </c>
      <c r="P47" s="194">
        <f t="shared" si="0"/>
        <v>201.64999999999998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886355</v>
      </c>
      <c r="G48" s="168">
        <v>60.86</v>
      </c>
      <c r="H48" s="150">
        <v>4.9000000000000004</v>
      </c>
      <c r="I48" s="150">
        <v>1.69</v>
      </c>
      <c r="J48" s="150"/>
      <c r="K48" s="150"/>
      <c r="L48" s="170">
        <v>2.54</v>
      </c>
      <c r="M48" s="339">
        <v>6</v>
      </c>
      <c r="N48" s="150">
        <v>8.4600000000000009</v>
      </c>
      <c r="O48" s="153">
        <v>96.74</v>
      </c>
      <c r="P48" s="194">
        <f t="shared" si="0"/>
        <v>181.19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844123</v>
      </c>
      <c r="G49" s="380">
        <v>69.430000000000007</v>
      </c>
      <c r="H49" s="384">
        <v>8.99</v>
      </c>
      <c r="I49" s="384">
        <v>11.84</v>
      </c>
      <c r="J49" s="384"/>
      <c r="K49" s="384">
        <v>0.19</v>
      </c>
      <c r="L49" s="386"/>
      <c r="M49" s="387">
        <v>6</v>
      </c>
      <c r="N49" s="384">
        <v>15.4</v>
      </c>
      <c r="O49" s="399">
        <v>95.7</v>
      </c>
      <c r="P49" s="194">
        <f t="shared" si="0"/>
        <v>207.55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794020</v>
      </c>
      <c r="G50" s="168">
        <v>69.430000000000007</v>
      </c>
      <c r="H50" s="150">
        <v>8.99</v>
      </c>
      <c r="I50" s="150">
        <v>11.84</v>
      </c>
      <c r="J50" s="150"/>
      <c r="K50" s="149">
        <v>0.19</v>
      </c>
      <c r="L50" s="170"/>
      <c r="M50" s="339">
        <v>6</v>
      </c>
      <c r="N50" s="150">
        <v>18</v>
      </c>
      <c r="O50" s="153">
        <v>96.23</v>
      </c>
      <c r="P50" s="194">
        <f t="shared" si="0"/>
        <v>210.68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718649</v>
      </c>
      <c r="G51" s="460">
        <v>69.430000000000007</v>
      </c>
      <c r="H51" s="461">
        <v>8.99</v>
      </c>
      <c r="I51" s="461">
        <v>11.84</v>
      </c>
      <c r="J51" s="461"/>
      <c r="K51" s="462">
        <v>0.19</v>
      </c>
      <c r="L51" s="395"/>
      <c r="M51" s="396">
        <v>6</v>
      </c>
      <c r="N51" s="393">
        <v>15.24</v>
      </c>
      <c r="O51" s="397">
        <v>96.23</v>
      </c>
      <c r="P51" s="194">
        <f t="shared" si="0"/>
        <v>207.92000000000002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69.430000000000007</v>
      </c>
      <c r="H52" s="150">
        <v>8.99</v>
      </c>
      <c r="I52" s="150">
        <v>11.84</v>
      </c>
      <c r="J52" s="150"/>
      <c r="K52" s="149">
        <v>0.19</v>
      </c>
      <c r="L52" s="170"/>
      <c r="M52" s="339">
        <v>5</v>
      </c>
      <c r="N52" s="150">
        <v>13.74</v>
      </c>
      <c r="O52" s="153">
        <v>96.23</v>
      </c>
      <c r="P52" s="194">
        <f t="shared" si="0"/>
        <v>205.42000000000002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69.430000000000007</v>
      </c>
      <c r="H53" s="150">
        <v>8.99</v>
      </c>
      <c r="I53" s="150">
        <v>11.84</v>
      </c>
      <c r="J53" s="150"/>
      <c r="K53" s="149">
        <v>0.19</v>
      </c>
      <c r="L53" s="170"/>
      <c r="M53" s="339">
        <v>6</v>
      </c>
      <c r="N53" s="150">
        <v>13.74</v>
      </c>
      <c r="O53" s="153">
        <v>96.23</v>
      </c>
      <c r="P53" s="194">
        <f t="shared" si="0"/>
        <v>206.42000000000002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63.84</v>
      </c>
      <c r="H54" s="150">
        <v>3</v>
      </c>
      <c r="I54" s="150">
        <v>5</v>
      </c>
      <c r="J54" s="150">
        <v>1</v>
      </c>
      <c r="K54" s="149"/>
      <c r="L54" s="170"/>
      <c r="M54" s="339">
        <v>5</v>
      </c>
      <c r="N54" s="150">
        <v>13.74</v>
      </c>
      <c r="O54" s="153">
        <v>96.23</v>
      </c>
      <c r="P54" s="194">
        <f t="shared" si="0"/>
        <v>187.81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873516</v>
      </c>
      <c r="G55" s="345">
        <v>63.84</v>
      </c>
      <c r="H55" s="150">
        <v>3</v>
      </c>
      <c r="I55" s="150">
        <v>5</v>
      </c>
      <c r="J55" s="150">
        <v>1</v>
      </c>
      <c r="K55" s="149"/>
      <c r="L55" s="170"/>
      <c r="M55" s="339">
        <v>6</v>
      </c>
      <c r="N55" s="150">
        <v>13.74</v>
      </c>
      <c r="O55" s="153">
        <v>96.23</v>
      </c>
      <c r="P55" s="194">
        <f t="shared" si="0"/>
        <v>188.81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69.430000000000007</v>
      </c>
      <c r="H56" s="393">
        <v>8.99</v>
      </c>
      <c r="I56" s="393">
        <v>11.84</v>
      </c>
      <c r="J56" s="393"/>
      <c r="K56" s="394">
        <v>0.19</v>
      </c>
      <c r="L56" s="395"/>
      <c r="M56" s="396">
        <v>5</v>
      </c>
      <c r="N56" s="393">
        <v>18</v>
      </c>
      <c r="O56" s="397">
        <v>96.23</v>
      </c>
      <c r="P56" s="194">
        <f t="shared" si="0"/>
        <v>209.68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63.84</v>
      </c>
      <c r="H57" s="384">
        <v>3</v>
      </c>
      <c r="I57" s="384">
        <v>5</v>
      </c>
      <c r="J57" s="384">
        <v>1</v>
      </c>
      <c r="K57" s="385"/>
      <c r="L57" s="386"/>
      <c r="M57" s="387">
        <v>6</v>
      </c>
      <c r="N57" s="384">
        <v>18</v>
      </c>
      <c r="O57" s="399">
        <v>96.23</v>
      </c>
      <c r="P57" s="194">
        <f t="shared" si="0"/>
        <v>193.07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1060701</v>
      </c>
      <c r="G58" s="402">
        <v>63.84</v>
      </c>
      <c r="H58" s="384">
        <v>3</v>
      </c>
      <c r="I58" s="384">
        <v>5</v>
      </c>
      <c r="J58" s="384">
        <v>1</v>
      </c>
      <c r="K58" s="385"/>
      <c r="L58" s="386"/>
      <c r="M58" s="387">
        <v>5</v>
      </c>
      <c r="N58" s="384">
        <v>18</v>
      </c>
      <c r="O58" s="399">
        <v>96.23</v>
      </c>
      <c r="P58" s="194">
        <f t="shared" si="0"/>
        <v>192.07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69.430000000000007</v>
      </c>
      <c r="H59" s="150">
        <v>8.99</v>
      </c>
      <c r="I59" s="150">
        <v>11.84</v>
      </c>
      <c r="J59" s="150"/>
      <c r="K59" s="149">
        <v>0.19</v>
      </c>
      <c r="L59" s="170"/>
      <c r="M59" s="339">
        <v>6</v>
      </c>
      <c r="N59" s="150">
        <v>18</v>
      </c>
      <c r="O59" s="153">
        <v>96.23</v>
      </c>
      <c r="P59" s="194">
        <f t="shared" si="0"/>
        <v>210.68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921598</v>
      </c>
      <c r="G60" s="168">
        <v>69.430000000000007</v>
      </c>
      <c r="H60" s="150">
        <v>8.99</v>
      </c>
      <c r="I60" s="150">
        <v>11.84</v>
      </c>
      <c r="J60" s="150"/>
      <c r="K60" s="149">
        <v>0.19</v>
      </c>
      <c r="L60" s="170"/>
      <c r="M60" s="339">
        <v>5</v>
      </c>
      <c r="N60" s="150">
        <v>18</v>
      </c>
      <c r="O60" s="153">
        <v>96.23</v>
      </c>
      <c r="P60" s="194">
        <f t="shared" si="0"/>
        <v>209.68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60.86</v>
      </c>
      <c r="H61" s="393">
        <v>4.9000000000000004</v>
      </c>
      <c r="I61" s="393">
        <v>1.69</v>
      </c>
      <c r="J61" s="393"/>
      <c r="K61" s="393"/>
      <c r="L61" s="395">
        <v>2.54</v>
      </c>
      <c r="M61" s="401">
        <v>5</v>
      </c>
      <c r="N61" s="393">
        <v>12.84</v>
      </c>
      <c r="O61" s="400">
        <v>93.99</v>
      </c>
      <c r="P61" s="194">
        <f t="shared" si="0"/>
        <v>181.82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700766</v>
      </c>
      <c r="G62" s="380">
        <v>60.86</v>
      </c>
      <c r="H62" s="384">
        <v>4.9000000000000004</v>
      </c>
      <c r="I62" s="384">
        <v>1.69</v>
      </c>
      <c r="J62" s="384"/>
      <c r="K62" s="384"/>
      <c r="L62" s="386">
        <v>2.54</v>
      </c>
      <c r="M62" s="387">
        <v>5</v>
      </c>
      <c r="N62" s="384">
        <v>12.84</v>
      </c>
      <c r="O62" s="388">
        <v>93.99</v>
      </c>
      <c r="P62" s="194">
        <f t="shared" si="0"/>
        <v>181.82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60.86</v>
      </c>
      <c r="H63" s="452">
        <v>4.9000000000000004</v>
      </c>
      <c r="I63" s="452">
        <v>1.69</v>
      </c>
      <c r="J63" s="452"/>
      <c r="K63" s="452"/>
      <c r="L63" s="454">
        <v>2.54</v>
      </c>
      <c r="M63" s="344">
        <v>5</v>
      </c>
      <c r="N63" s="150">
        <v>23.02</v>
      </c>
      <c r="O63" s="154">
        <v>93.99</v>
      </c>
      <c r="P63" s="194">
        <f t="shared" si="0"/>
        <v>192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803618</v>
      </c>
      <c r="G64" s="451">
        <v>60.86</v>
      </c>
      <c r="H64" s="452">
        <v>4.9000000000000004</v>
      </c>
      <c r="I64" s="452">
        <v>1.69</v>
      </c>
      <c r="J64" s="452"/>
      <c r="K64" s="452"/>
      <c r="L64" s="454">
        <v>2.54</v>
      </c>
      <c r="M64" s="195">
        <v>6</v>
      </c>
      <c r="N64" s="150">
        <v>23.02</v>
      </c>
      <c r="O64" s="154">
        <v>93.99</v>
      </c>
      <c r="P64" s="194">
        <f t="shared" si="0"/>
        <v>193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873919</v>
      </c>
      <c r="G65" s="380">
        <v>60.86</v>
      </c>
      <c r="H65" s="384">
        <v>4.9000000000000004</v>
      </c>
      <c r="I65" s="384">
        <v>1.69</v>
      </c>
      <c r="J65" s="384"/>
      <c r="K65" s="384"/>
      <c r="L65" s="386">
        <v>2.54</v>
      </c>
      <c r="M65" s="404">
        <v>5</v>
      </c>
      <c r="N65" s="399">
        <v>22.66</v>
      </c>
      <c r="O65" s="388">
        <v>93.99</v>
      </c>
      <c r="P65" s="194">
        <f t="shared" si="0"/>
        <v>191.64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922349</v>
      </c>
      <c r="G66" s="451">
        <v>60.86</v>
      </c>
      <c r="H66" s="452">
        <v>4.9000000000000004</v>
      </c>
      <c r="I66" s="452">
        <v>1.69</v>
      </c>
      <c r="J66" s="452"/>
      <c r="K66" s="452"/>
      <c r="L66" s="454">
        <v>2.54</v>
      </c>
      <c r="M66" s="339">
        <v>5</v>
      </c>
      <c r="N66" s="153">
        <v>16</v>
      </c>
      <c r="O66" s="157">
        <v>93.99</v>
      </c>
      <c r="P66" s="194">
        <f t="shared" si="0"/>
        <v>184.98000000000002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24134659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2199715</v>
      </c>
      <c r="G68" s="168">
        <v>60.86</v>
      </c>
      <c r="H68" s="150">
        <v>4.9000000000000004</v>
      </c>
      <c r="I68" s="150">
        <v>1.69</v>
      </c>
      <c r="J68" s="149"/>
      <c r="K68" s="150"/>
      <c r="L68" s="170">
        <v>2.54</v>
      </c>
      <c r="M68" s="197">
        <v>29.01</v>
      </c>
      <c r="N68" s="153">
        <v>115.08</v>
      </c>
      <c r="O68" s="154">
        <v>93.43</v>
      </c>
      <c r="P68" s="194">
        <f t="shared" ref="P68:P74" si="1">SUM(G68:O68)</f>
        <v>307.51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141022</v>
      </c>
      <c r="G69" s="168">
        <v>60.86</v>
      </c>
      <c r="H69" s="150">
        <v>4.9000000000000004</v>
      </c>
      <c r="I69" s="150">
        <v>1.69</v>
      </c>
      <c r="J69" s="149"/>
      <c r="K69" s="150"/>
      <c r="L69" s="170">
        <v>2.54</v>
      </c>
      <c r="M69" s="204">
        <v>5</v>
      </c>
      <c r="N69" s="153">
        <v>105</v>
      </c>
      <c r="O69" s="154">
        <v>93.99</v>
      </c>
      <c r="P69" s="194">
        <f t="shared" si="1"/>
        <v>273.98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58650</v>
      </c>
      <c r="G70" s="168">
        <v>60.86</v>
      </c>
      <c r="H70" s="150">
        <v>4.9000000000000004</v>
      </c>
      <c r="I70" s="150">
        <v>1.69</v>
      </c>
      <c r="J70" s="149"/>
      <c r="K70" s="150"/>
      <c r="L70" s="170">
        <v>2.54</v>
      </c>
      <c r="M70" s="195">
        <v>5</v>
      </c>
      <c r="N70" s="153">
        <v>105</v>
      </c>
      <c r="O70" s="154">
        <v>93.99</v>
      </c>
      <c r="P70" s="194">
        <f t="shared" si="1"/>
        <v>273.98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196042</v>
      </c>
      <c r="G71" s="171">
        <v>69.430000000000007</v>
      </c>
      <c r="H71" s="156">
        <v>8.99</v>
      </c>
      <c r="I71" s="156">
        <v>11.84</v>
      </c>
      <c r="J71" s="156"/>
      <c r="K71" s="155">
        <v>0.19</v>
      </c>
      <c r="L71" s="172"/>
      <c r="M71" s="198">
        <v>41</v>
      </c>
      <c r="N71" s="148">
        <v>105</v>
      </c>
      <c r="O71" s="148">
        <v>96.23</v>
      </c>
      <c r="P71" s="194">
        <f t="shared" si="1"/>
        <v>332.68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12725</v>
      </c>
      <c r="G72" s="168">
        <v>69.430000000000007</v>
      </c>
      <c r="H72" s="150">
        <v>8.99</v>
      </c>
      <c r="I72" s="150">
        <v>11.84</v>
      </c>
      <c r="J72" s="150"/>
      <c r="K72" s="149">
        <v>0.19</v>
      </c>
      <c r="L72" s="170"/>
      <c r="M72" s="195">
        <v>6</v>
      </c>
      <c r="N72" s="153">
        <v>105</v>
      </c>
      <c r="O72" s="153">
        <v>96.23</v>
      </c>
      <c r="P72" s="194">
        <f t="shared" si="1"/>
        <v>297.68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10103</v>
      </c>
      <c r="G73" s="168">
        <v>60.86</v>
      </c>
      <c r="H73" s="150">
        <v>4.9000000000000004</v>
      </c>
      <c r="I73" s="150">
        <v>1.69</v>
      </c>
      <c r="J73" s="149"/>
      <c r="K73" s="150"/>
      <c r="L73" s="170">
        <v>2.54</v>
      </c>
      <c r="M73" s="204">
        <v>5</v>
      </c>
      <c r="N73" s="153">
        <v>240.24</v>
      </c>
      <c r="O73" s="154">
        <v>93.99</v>
      </c>
      <c r="P73" s="194">
        <f t="shared" si="1"/>
        <v>409.22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2860</v>
      </c>
      <c r="G74" s="370">
        <v>63.84</v>
      </c>
      <c r="H74" s="174">
        <v>3</v>
      </c>
      <c r="I74" s="174">
        <v>5</v>
      </c>
      <c r="J74" s="175">
        <v>1</v>
      </c>
      <c r="K74" s="175"/>
      <c r="L74" s="176"/>
      <c r="M74" s="210">
        <v>5</v>
      </c>
      <c r="N74" s="158">
        <v>80.88</v>
      </c>
      <c r="O74" s="158">
        <v>96.23</v>
      </c>
      <c r="P74" s="194">
        <f t="shared" si="1"/>
        <v>254.95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2621117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26755776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3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3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3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3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3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3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3" t="s">
        <v>177</v>
      </c>
      <c r="C85" s="464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3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60"/>
  <sheetViews>
    <sheetView topLeftCell="A39" workbookViewId="0">
      <selection activeCell="E37" sqref="E37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212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96.08</v>
      </c>
      <c r="C4" s="6"/>
      <c r="D4" s="124" t="s">
        <v>29</v>
      </c>
      <c r="E4" s="106">
        <v>105</v>
      </c>
      <c r="F4" s="6"/>
      <c r="G4" s="124" t="s">
        <v>29</v>
      </c>
      <c r="H4" s="110">
        <v>240.24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240.24</v>
      </c>
    </row>
    <row r="6" spans="1:8" s="1" customFormat="1" ht="12.75" x14ac:dyDescent="0.2">
      <c r="A6" s="105" t="s">
        <v>102</v>
      </c>
      <c r="B6" s="106">
        <v>2.0499999999999998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0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8.4499999999999993</v>
      </c>
      <c r="C8" s="6"/>
      <c r="F8" s="107"/>
      <c r="G8" s="80" t="s">
        <v>124</v>
      </c>
      <c r="H8" s="68">
        <v>29.01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1.5</v>
      </c>
      <c r="C10" s="6"/>
      <c r="E10" s="373"/>
      <c r="F10" s="107"/>
      <c r="G10" s="84" t="s">
        <v>63</v>
      </c>
      <c r="H10" s="72">
        <f>+H8</f>
        <v>29.01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115.08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0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48.76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11.21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11.1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>
        <v>0</v>
      </c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>
        <v>0</v>
      </c>
    </row>
    <row r="27" spans="1:8" s="1" customFormat="1" ht="12.75" x14ac:dyDescent="0.2">
      <c r="A27" s="431" t="s">
        <v>98</v>
      </c>
      <c r="B27" s="81">
        <v>60.86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2.54</v>
      </c>
      <c r="C28" s="66"/>
      <c r="D28" s="69" t="s">
        <v>29</v>
      </c>
      <c r="E28" s="68">
        <v>70</v>
      </c>
      <c r="F28" s="219">
        <v>1217</v>
      </c>
      <c r="G28" s="124" t="s">
        <v>154</v>
      </c>
      <c r="H28" s="110">
        <v>2.59</v>
      </c>
    </row>
    <row r="29" spans="1:8" s="1" customFormat="1" ht="12.75" x14ac:dyDescent="0.2">
      <c r="A29" s="80" t="s">
        <v>197</v>
      </c>
      <c r="B29" s="81">
        <v>4.9000000000000004</v>
      </c>
      <c r="C29" s="66"/>
      <c r="D29" s="69" t="s">
        <v>73</v>
      </c>
      <c r="E29" s="68"/>
      <c r="F29" s="219">
        <v>1214</v>
      </c>
      <c r="G29" s="124" t="s">
        <v>201</v>
      </c>
      <c r="H29" s="110">
        <v>3.1</v>
      </c>
    </row>
    <row r="30" spans="1:8" s="1" customFormat="1" ht="12.75" x14ac:dyDescent="0.2">
      <c r="A30" s="80" t="s">
        <v>112</v>
      </c>
      <c r="B30" s="81">
        <v>1.69</v>
      </c>
      <c r="C30" s="66"/>
      <c r="D30" s="69" t="s">
        <v>197</v>
      </c>
      <c r="E30" s="68">
        <v>7.25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3.11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69.989999999999995</v>
      </c>
      <c r="C32" s="66"/>
      <c r="D32" s="69" t="s">
        <v>194</v>
      </c>
      <c r="E32" s="70">
        <v>9.6300000000000008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89.99</v>
      </c>
      <c r="F33" s="219">
        <v>1239</v>
      </c>
      <c r="G33" s="124" t="s">
        <v>204</v>
      </c>
      <c r="H33" s="110">
        <v>2.8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2.2400000000000002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1.1200000000000001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63.84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1.1200000000000001</v>
      </c>
    </row>
    <row r="38" spans="1:8" s="1" customFormat="1" ht="12" customHeight="1" x14ac:dyDescent="0.2">
      <c r="A38" s="80" t="s">
        <v>29</v>
      </c>
      <c r="B38" s="81">
        <v>67.69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11.03</v>
      </c>
      <c r="C39" s="66"/>
      <c r="D39" s="69" t="s">
        <v>73</v>
      </c>
      <c r="E39" s="70">
        <v>1</v>
      </c>
      <c r="F39" s="219"/>
      <c r="G39" s="163" t="s">
        <v>77</v>
      </c>
      <c r="H39" s="110">
        <f>SUM(H22:H38)</f>
        <v>89.139999999999986</v>
      </c>
    </row>
    <row r="40" spans="1:8" s="1" customFormat="1" ht="12" customHeight="1" x14ac:dyDescent="0.2">
      <c r="A40" s="80" t="s">
        <v>73</v>
      </c>
      <c r="B40" s="81">
        <v>3</v>
      </c>
      <c r="C40" s="66"/>
      <c r="D40" s="71" t="s">
        <v>63</v>
      </c>
      <c r="E40" s="72">
        <f>SUM(E36:E39)</f>
        <v>72.84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3.01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84.73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69.430000000000007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28">
        <v>8.99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11.84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0.19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90.45</v>
      </c>
      <c r="F49" s="299">
        <v>1225</v>
      </c>
      <c r="G49" s="300" t="s">
        <v>165</v>
      </c>
      <c r="H49" s="306">
        <v>0.56000000000000005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5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2.25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5.53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1.04</v>
      </c>
    </row>
    <row r="54" spans="1:8" s="1" customFormat="1" ht="12.75" x14ac:dyDescent="0.2">
      <c r="A54" s="105" t="s">
        <v>183</v>
      </c>
      <c r="B54" s="110">
        <v>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93.99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96.22999999999999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97.27</v>
      </c>
    </row>
    <row r="58" spans="1:8" s="1" customFormat="1" ht="12.75" x14ac:dyDescent="0.2">
      <c r="A58" s="130" t="s">
        <v>187</v>
      </c>
      <c r="B58" s="112">
        <v>4.71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93.429999999999993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95.699999999999989</v>
      </c>
    </row>
    <row r="60" spans="1:8" x14ac:dyDescent="0.25">
      <c r="F60" s="302"/>
      <c r="G60" s="305" t="s">
        <v>193</v>
      </c>
      <c r="H60" s="306">
        <f>+H39+H48+H49+H50+H53</f>
        <v>96.74</v>
      </c>
    </row>
  </sheetData>
  <pageMargins left="0.7" right="0.7" top="0.35" bottom="0" header="0.3" footer="0.3"/>
  <pageSetup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87"/>
  <sheetViews>
    <sheetView zoomScale="200" zoomScaleNormal="200" workbookViewId="0">
      <pane xSplit="7" ySplit="4" topLeftCell="H81" activePane="bottomRight" state="frozen"/>
      <selection pane="topRight" activeCell="H1" sqref="H1"/>
      <selection pane="bottomLeft" activeCell="A5" sqref="A5"/>
      <selection pane="bottomRight" activeCell="K20" sqref="K20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213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61.24</v>
      </c>
      <c r="H3" s="421">
        <v>4.79</v>
      </c>
      <c r="I3" s="421">
        <v>1.86</v>
      </c>
      <c r="J3" s="421"/>
      <c r="K3" s="421"/>
      <c r="L3" s="422">
        <v>0.37</v>
      </c>
      <c r="M3" s="423">
        <v>5</v>
      </c>
      <c r="N3" s="424">
        <v>7.07</v>
      </c>
      <c r="O3" s="388">
        <v>96.76</v>
      </c>
      <c r="P3" s="194">
        <f>SUM(G3:O3)</f>
        <v>177.09000000000003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61.24</v>
      </c>
      <c r="H4" s="384">
        <v>4.79</v>
      </c>
      <c r="I4" s="384">
        <v>1.86</v>
      </c>
      <c r="J4" s="384"/>
      <c r="K4" s="384"/>
      <c r="L4" s="386">
        <v>0.37</v>
      </c>
      <c r="M4" s="387">
        <v>5</v>
      </c>
      <c r="N4" s="399">
        <v>7.07</v>
      </c>
      <c r="O4" s="388">
        <v>96.76</v>
      </c>
      <c r="P4" s="194">
        <f t="shared" ref="P4:P66" si="0">SUM(G4:O4)</f>
        <v>177.09000000000003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67.42</v>
      </c>
      <c r="H5" s="384">
        <v>7.93</v>
      </c>
      <c r="I5" s="384">
        <v>2.99</v>
      </c>
      <c r="J5" s="384">
        <v>2.99</v>
      </c>
      <c r="K5" s="385"/>
      <c r="L5" s="386"/>
      <c r="M5" s="387">
        <v>5</v>
      </c>
      <c r="N5" s="399">
        <v>7.07</v>
      </c>
      <c r="O5" s="388">
        <v>96.76</v>
      </c>
      <c r="P5" s="194">
        <f t="shared" si="0"/>
        <v>190.15999999999997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989600</v>
      </c>
      <c r="G6" s="403">
        <v>67.42</v>
      </c>
      <c r="H6" s="393">
        <v>7.93</v>
      </c>
      <c r="I6" s="393">
        <v>2.99</v>
      </c>
      <c r="J6" s="393">
        <v>2.99</v>
      </c>
      <c r="K6" s="394"/>
      <c r="L6" s="395"/>
      <c r="M6" s="396">
        <v>5</v>
      </c>
      <c r="N6" s="397">
        <v>7.07</v>
      </c>
      <c r="O6" s="400">
        <v>96.76</v>
      </c>
      <c r="P6" s="194">
        <f t="shared" si="0"/>
        <v>190.15999999999997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802562</v>
      </c>
      <c r="G7" s="447">
        <v>61.24</v>
      </c>
      <c r="H7" s="448">
        <v>4.79</v>
      </c>
      <c r="I7" s="448">
        <v>1.86</v>
      </c>
      <c r="J7" s="448"/>
      <c r="K7" s="448"/>
      <c r="L7" s="450">
        <v>0.37</v>
      </c>
      <c r="M7" s="361">
        <v>5</v>
      </c>
      <c r="N7" s="150">
        <v>9.9700000000000006</v>
      </c>
      <c r="O7" s="154">
        <v>96.76</v>
      </c>
      <c r="P7" s="194">
        <f t="shared" si="0"/>
        <v>179.99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904583</v>
      </c>
      <c r="G8" s="380">
        <v>61.24</v>
      </c>
      <c r="H8" s="384">
        <v>4.79</v>
      </c>
      <c r="I8" s="384">
        <v>1.86</v>
      </c>
      <c r="J8" s="384"/>
      <c r="K8" s="384"/>
      <c r="L8" s="386">
        <v>0.37</v>
      </c>
      <c r="M8" s="387">
        <v>5</v>
      </c>
      <c r="N8" s="384">
        <v>8.84</v>
      </c>
      <c r="O8" s="388">
        <v>96.76</v>
      </c>
      <c r="P8" s="194">
        <f t="shared" si="0"/>
        <v>178.86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904434</v>
      </c>
      <c r="G9" s="451">
        <v>61.24</v>
      </c>
      <c r="H9" s="452">
        <v>4.79</v>
      </c>
      <c r="I9" s="452">
        <v>1.86</v>
      </c>
      <c r="J9" s="452"/>
      <c r="K9" s="452"/>
      <c r="L9" s="454">
        <v>0.37</v>
      </c>
      <c r="M9" s="339">
        <v>5</v>
      </c>
      <c r="N9" s="153">
        <v>11.06</v>
      </c>
      <c r="O9" s="154">
        <v>96.76</v>
      </c>
      <c r="P9" s="194">
        <f t="shared" si="0"/>
        <v>181.08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68.67</v>
      </c>
      <c r="H10" s="393">
        <v>9.9</v>
      </c>
      <c r="I10" s="393">
        <v>11.73</v>
      </c>
      <c r="J10" s="393"/>
      <c r="K10" s="393">
        <v>0.18</v>
      </c>
      <c r="L10" s="395"/>
      <c r="M10" s="396">
        <v>6</v>
      </c>
      <c r="N10" s="393">
        <v>18</v>
      </c>
      <c r="O10" s="397">
        <v>98.64</v>
      </c>
      <c r="P10" s="194">
        <f t="shared" si="0"/>
        <v>213.12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873669</v>
      </c>
      <c r="G11" s="380">
        <v>68.67</v>
      </c>
      <c r="H11" s="384">
        <v>9.9</v>
      </c>
      <c r="I11" s="384">
        <v>11.73</v>
      </c>
      <c r="J11" s="384"/>
      <c r="K11" s="384">
        <v>0.18</v>
      </c>
      <c r="L11" s="386"/>
      <c r="M11" s="387">
        <v>6</v>
      </c>
      <c r="N11" s="384">
        <v>18</v>
      </c>
      <c r="O11" s="399">
        <v>98.64</v>
      </c>
      <c r="P11" s="194">
        <f t="shared" si="0"/>
        <v>213.12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68.67</v>
      </c>
      <c r="H12" s="150">
        <v>9.9</v>
      </c>
      <c r="I12" s="150">
        <v>11.73</v>
      </c>
      <c r="J12" s="150"/>
      <c r="K12" s="150">
        <v>0.18</v>
      </c>
      <c r="L12" s="170"/>
      <c r="M12" s="339">
        <v>6</v>
      </c>
      <c r="N12" s="150">
        <v>16.87</v>
      </c>
      <c r="O12" s="153">
        <v>98.64</v>
      </c>
      <c r="P12" s="194">
        <f t="shared" si="0"/>
        <v>211.99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1066751</v>
      </c>
      <c r="G13" s="168">
        <v>68.67</v>
      </c>
      <c r="H13" s="150">
        <v>9.9</v>
      </c>
      <c r="I13" s="150">
        <v>11.73</v>
      </c>
      <c r="J13" s="150"/>
      <c r="K13" s="150">
        <v>0.18</v>
      </c>
      <c r="L13" s="170"/>
      <c r="M13" s="339">
        <v>6</v>
      </c>
      <c r="N13" s="150">
        <v>16.87</v>
      </c>
      <c r="O13" s="153">
        <v>98.42</v>
      </c>
      <c r="P13" s="194">
        <f t="shared" si="0"/>
        <v>211.77000000000004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1290216</v>
      </c>
      <c r="G14" s="389">
        <v>61.24</v>
      </c>
      <c r="H14" s="393">
        <v>4.79</v>
      </c>
      <c r="I14" s="393">
        <v>1.86</v>
      </c>
      <c r="J14" s="393"/>
      <c r="K14" s="393"/>
      <c r="L14" s="395">
        <v>0.37</v>
      </c>
      <c r="M14" s="401">
        <v>5</v>
      </c>
      <c r="N14" s="393">
        <v>18</v>
      </c>
      <c r="O14" s="400">
        <v>96.76</v>
      </c>
      <c r="P14" s="194">
        <f t="shared" si="0"/>
        <v>188.02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61.24</v>
      </c>
      <c r="H15" s="150">
        <v>4.79</v>
      </c>
      <c r="I15" s="150">
        <v>1.86</v>
      </c>
      <c r="J15" s="150"/>
      <c r="K15" s="150"/>
      <c r="L15" s="170">
        <v>0.37</v>
      </c>
      <c r="M15" s="344">
        <v>5</v>
      </c>
      <c r="N15" s="150">
        <v>18</v>
      </c>
      <c r="O15" s="154">
        <v>96.76</v>
      </c>
      <c r="P15" s="194">
        <f t="shared" si="0"/>
        <v>188.02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61.24</v>
      </c>
      <c r="H16" s="452">
        <v>4.79</v>
      </c>
      <c r="I16" s="452">
        <v>1.86</v>
      </c>
      <c r="J16" s="452"/>
      <c r="K16" s="452"/>
      <c r="L16" s="454">
        <v>0.37</v>
      </c>
      <c r="M16" s="339">
        <v>5</v>
      </c>
      <c r="N16" s="150">
        <v>18</v>
      </c>
      <c r="O16" s="154">
        <v>96.76</v>
      </c>
      <c r="P16" s="194">
        <f t="shared" si="0"/>
        <v>188.02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608228</v>
      </c>
      <c r="G17" s="451">
        <v>61.24</v>
      </c>
      <c r="H17" s="452">
        <v>4.79</v>
      </c>
      <c r="I17" s="452">
        <v>1.86</v>
      </c>
      <c r="J17" s="452"/>
      <c r="K17" s="452"/>
      <c r="L17" s="454">
        <v>0.37</v>
      </c>
      <c r="M17" s="339">
        <v>5</v>
      </c>
      <c r="N17" s="150">
        <v>18</v>
      </c>
      <c r="O17" s="154">
        <v>96.76</v>
      </c>
      <c r="P17" s="194">
        <f t="shared" si="0"/>
        <v>188.02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61.24</v>
      </c>
      <c r="H18" s="393">
        <v>4.79</v>
      </c>
      <c r="I18" s="393">
        <v>1.86</v>
      </c>
      <c r="J18" s="393"/>
      <c r="K18" s="393"/>
      <c r="L18" s="395">
        <v>0.37</v>
      </c>
      <c r="M18" s="401">
        <v>5</v>
      </c>
      <c r="N18" s="393">
        <v>18</v>
      </c>
      <c r="O18" s="400">
        <v>96.76</v>
      </c>
      <c r="P18" s="194">
        <f t="shared" si="0"/>
        <v>188.02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995827</v>
      </c>
      <c r="G19" s="380">
        <v>61.24</v>
      </c>
      <c r="H19" s="384">
        <v>4.79</v>
      </c>
      <c r="I19" s="384">
        <v>1.86</v>
      </c>
      <c r="J19" s="384"/>
      <c r="K19" s="384"/>
      <c r="L19" s="386">
        <v>0.37</v>
      </c>
      <c r="M19" s="387">
        <v>5</v>
      </c>
      <c r="N19" s="384">
        <v>18</v>
      </c>
      <c r="O19" s="388">
        <v>96.76</v>
      </c>
      <c r="P19" s="194">
        <f t="shared" si="0"/>
        <v>188.02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69.150000000000006</v>
      </c>
      <c r="H20" s="150">
        <v>9.8800000000000008</v>
      </c>
      <c r="I20" s="150">
        <v>4.9800000000000004</v>
      </c>
      <c r="J20" s="150"/>
      <c r="K20" s="149">
        <v>9.2200000000000006</v>
      </c>
      <c r="L20" s="170"/>
      <c r="M20" s="339">
        <v>5</v>
      </c>
      <c r="N20" s="150">
        <v>18</v>
      </c>
      <c r="O20" s="154">
        <v>96.76</v>
      </c>
      <c r="P20" s="194">
        <f t="shared" si="0"/>
        <v>212.99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926433</v>
      </c>
      <c r="G21" s="451">
        <v>61.24</v>
      </c>
      <c r="H21" s="452">
        <v>4.79</v>
      </c>
      <c r="I21" s="452">
        <v>1.86</v>
      </c>
      <c r="J21" s="452"/>
      <c r="K21" s="452"/>
      <c r="L21" s="454">
        <v>0.37</v>
      </c>
      <c r="M21" s="339">
        <v>5</v>
      </c>
      <c r="N21" s="150">
        <v>18</v>
      </c>
      <c r="O21" s="154">
        <v>96.76</v>
      </c>
      <c r="P21" s="194">
        <f t="shared" si="0"/>
        <v>188.02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61.24</v>
      </c>
      <c r="H22" s="393">
        <v>4.79</v>
      </c>
      <c r="I22" s="393">
        <v>1.86</v>
      </c>
      <c r="J22" s="393"/>
      <c r="K22" s="393"/>
      <c r="L22" s="395">
        <v>0.37</v>
      </c>
      <c r="M22" s="396">
        <v>5</v>
      </c>
      <c r="N22" s="393">
        <v>10.14</v>
      </c>
      <c r="O22" s="400">
        <v>96.76</v>
      </c>
      <c r="P22" s="194">
        <f t="shared" si="0"/>
        <v>180.16000000000003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985768</v>
      </c>
      <c r="G23" s="402">
        <v>67.42</v>
      </c>
      <c r="H23" s="384">
        <v>7.93</v>
      </c>
      <c r="I23" s="384">
        <v>2.99</v>
      </c>
      <c r="J23" s="384">
        <v>2.99</v>
      </c>
      <c r="K23" s="385"/>
      <c r="L23" s="386"/>
      <c r="M23" s="387">
        <v>5</v>
      </c>
      <c r="N23" s="384">
        <v>10.14</v>
      </c>
      <c r="O23" s="388">
        <v>96.76</v>
      </c>
      <c r="P23" s="194">
        <f t="shared" si="0"/>
        <v>193.23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61.24</v>
      </c>
      <c r="H24" s="452">
        <v>4.79</v>
      </c>
      <c r="I24" s="452">
        <v>1.86</v>
      </c>
      <c r="J24" s="452"/>
      <c r="K24" s="452"/>
      <c r="L24" s="454">
        <v>0.37</v>
      </c>
      <c r="M24" s="339">
        <v>5</v>
      </c>
      <c r="N24" s="150">
        <v>9.4600000000000009</v>
      </c>
      <c r="O24" s="154">
        <v>96.76</v>
      </c>
      <c r="P24" s="194">
        <f t="shared" si="0"/>
        <v>179.48000000000002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845325</v>
      </c>
      <c r="G25" s="451">
        <v>61.24</v>
      </c>
      <c r="H25" s="452">
        <v>4.79</v>
      </c>
      <c r="I25" s="452">
        <v>1.86</v>
      </c>
      <c r="J25" s="452"/>
      <c r="K25" s="452"/>
      <c r="L25" s="454">
        <v>0.37</v>
      </c>
      <c r="M25" s="339">
        <v>5</v>
      </c>
      <c r="N25" s="150">
        <v>9.4600000000000009</v>
      </c>
      <c r="O25" s="154">
        <v>96.76</v>
      </c>
      <c r="P25" s="194">
        <f t="shared" si="0"/>
        <v>179.48000000000002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61.24</v>
      </c>
      <c r="H26" s="393">
        <v>4.79</v>
      </c>
      <c r="I26" s="393">
        <v>1.86</v>
      </c>
      <c r="J26" s="393"/>
      <c r="K26" s="393"/>
      <c r="L26" s="395">
        <v>0.37</v>
      </c>
      <c r="M26" s="401">
        <v>5</v>
      </c>
      <c r="N26" s="393">
        <v>18</v>
      </c>
      <c r="O26" s="400">
        <v>96.76</v>
      </c>
      <c r="P26" s="194">
        <f t="shared" si="0"/>
        <v>188.02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61.24</v>
      </c>
      <c r="H27" s="384">
        <v>4.79</v>
      </c>
      <c r="I27" s="384">
        <v>1.86</v>
      </c>
      <c r="J27" s="384"/>
      <c r="K27" s="384"/>
      <c r="L27" s="386">
        <v>0.37</v>
      </c>
      <c r="M27" s="387">
        <v>5</v>
      </c>
      <c r="N27" s="384">
        <v>18</v>
      </c>
      <c r="O27" s="388">
        <v>96.76</v>
      </c>
      <c r="P27" s="194">
        <f t="shared" si="0"/>
        <v>188.02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764544</v>
      </c>
      <c r="G28" s="380">
        <v>61.24</v>
      </c>
      <c r="H28" s="384">
        <v>4.79</v>
      </c>
      <c r="I28" s="384">
        <v>1.86</v>
      </c>
      <c r="J28" s="384"/>
      <c r="K28" s="384"/>
      <c r="L28" s="386">
        <v>0.37</v>
      </c>
      <c r="M28" s="387">
        <v>6</v>
      </c>
      <c r="N28" s="384">
        <v>18</v>
      </c>
      <c r="O28" s="388">
        <v>96.76</v>
      </c>
      <c r="P28" s="194">
        <f t="shared" si="0"/>
        <v>189.02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61.24</v>
      </c>
      <c r="H29" s="150">
        <v>4.79</v>
      </c>
      <c r="I29" s="150">
        <v>1.86</v>
      </c>
      <c r="J29" s="150"/>
      <c r="K29" s="150"/>
      <c r="L29" s="170">
        <v>0.37</v>
      </c>
      <c r="M29" s="339">
        <v>5</v>
      </c>
      <c r="N29" s="150">
        <v>21.25</v>
      </c>
      <c r="O29" s="154">
        <v>96.76</v>
      </c>
      <c r="P29" s="194">
        <f t="shared" si="0"/>
        <v>191.27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922881</v>
      </c>
      <c r="G30" s="345">
        <v>60.65</v>
      </c>
      <c r="H30" s="150">
        <v>3</v>
      </c>
      <c r="I30" s="150">
        <v>5</v>
      </c>
      <c r="J30" s="150">
        <v>2</v>
      </c>
      <c r="K30" s="149"/>
      <c r="L30" s="170"/>
      <c r="M30" s="339">
        <v>5</v>
      </c>
      <c r="N30" s="150">
        <v>21.25</v>
      </c>
      <c r="O30" s="154">
        <v>96.76</v>
      </c>
      <c r="P30" s="194">
        <f t="shared" si="0"/>
        <v>193.66000000000003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61.24</v>
      </c>
      <c r="H31" s="384">
        <v>4.79</v>
      </c>
      <c r="I31" s="384">
        <v>1.86</v>
      </c>
      <c r="J31" s="384"/>
      <c r="K31" s="384"/>
      <c r="L31" s="386">
        <v>0.37</v>
      </c>
      <c r="M31" s="387">
        <v>5</v>
      </c>
      <c r="N31" s="384">
        <v>6.73</v>
      </c>
      <c r="O31" s="399">
        <v>99.62</v>
      </c>
      <c r="P31" s="194">
        <f t="shared" si="0"/>
        <v>179.61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61.24</v>
      </c>
      <c r="H32" s="393">
        <v>4.79</v>
      </c>
      <c r="I32" s="393">
        <v>1.86</v>
      </c>
      <c r="J32" s="393"/>
      <c r="K32" s="393"/>
      <c r="L32" s="395">
        <v>0.37</v>
      </c>
      <c r="M32" s="396">
        <v>6</v>
      </c>
      <c r="N32" s="393">
        <v>6.73</v>
      </c>
      <c r="O32" s="397">
        <v>99.62</v>
      </c>
      <c r="P32" s="194">
        <f t="shared" si="0"/>
        <v>180.61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60.65</v>
      </c>
      <c r="H33" s="384">
        <v>3</v>
      </c>
      <c r="I33" s="384">
        <v>5</v>
      </c>
      <c r="J33" s="384">
        <v>2</v>
      </c>
      <c r="K33" s="385"/>
      <c r="L33" s="386"/>
      <c r="M33" s="387">
        <v>5</v>
      </c>
      <c r="N33" s="384">
        <v>6.73</v>
      </c>
      <c r="O33" s="399">
        <v>99.62</v>
      </c>
      <c r="P33" s="194">
        <f t="shared" si="0"/>
        <v>182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60.65</v>
      </c>
      <c r="H34" s="384">
        <v>3</v>
      </c>
      <c r="I34" s="384">
        <v>5</v>
      </c>
      <c r="J34" s="384">
        <v>2</v>
      </c>
      <c r="K34" s="385"/>
      <c r="L34" s="386"/>
      <c r="M34" s="387">
        <v>5</v>
      </c>
      <c r="N34" s="384">
        <v>6.73</v>
      </c>
      <c r="O34" s="399">
        <v>98.64</v>
      </c>
      <c r="P34" s="194">
        <f t="shared" si="0"/>
        <v>181.02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60.65</v>
      </c>
      <c r="H35" s="384">
        <v>3</v>
      </c>
      <c r="I35" s="384">
        <v>5</v>
      </c>
      <c r="J35" s="384">
        <v>2</v>
      </c>
      <c r="K35" s="385"/>
      <c r="L35" s="386"/>
      <c r="M35" s="387">
        <v>6</v>
      </c>
      <c r="N35" s="384">
        <v>6.73</v>
      </c>
      <c r="O35" s="399">
        <v>98.64</v>
      </c>
      <c r="P35" s="194">
        <f t="shared" si="0"/>
        <v>182.02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891212</v>
      </c>
      <c r="G36" s="403">
        <v>60.65</v>
      </c>
      <c r="H36" s="393">
        <v>3</v>
      </c>
      <c r="I36" s="393">
        <v>5</v>
      </c>
      <c r="J36" s="393">
        <v>2</v>
      </c>
      <c r="K36" s="394"/>
      <c r="L36" s="395"/>
      <c r="M36" s="396">
        <v>6</v>
      </c>
      <c r="N36" s="393">
        <v>6.73</v>
      </c>
      <c r="O36" s="397">
        <v>99.62</v>
      </c>
      <c r="P36" s="194">
        <f t="shared" si="0"/>
        <v>183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68.67</v>
      </c>
      <c r="H37" s="150">
        <v>9.9</v>
      </c>
      <c r="I37" s="150">
        <v>11.73</v>
      </c>
      <c r="J37" s="150"/>
      <c r="K37" s="150">
        <v>0.18</v>
      </c>
      <c r="L37" s="170"/>
      <c r="M37" s="339">
        <v>6</v>
      </c>
      <c r="N37" s="150">
        <v>18</v>
      </c>
      <c r="O37" s="153">
        <v>98.64</v>
      </c>
      <c r="P37" s="194">
        <f t="shared" si="0"/>
        <v>213.12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68.67</v>
      </c>
      <c r="H38" s="150">
        <v>9.9</v>
      </c>
      <c r="I38" s="150">
        <v>11.73</v>
      </c>
      <c r="J38" s="150"/>
      <c r="K38" s="150">
        <v>0.18</v>
      </c>
      <c r="L38" s="170"/>
      <c r="M38" s="339">
        <v>6</v>
      </c>
      <c r="N38" s="150">
        <v>18</v>
      </c>
      <c r="O38" s="153">
        <v>99.62</v>
      </c>
      <c r="P38" s="194">
        <f t="shared" si="0"/>
        <v>214.10000000000002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61.24</v>
      </c>
      <c r="H39" s="150">
        <v>4.79</v>
      </c>
      <c r="I39" s="150">
        <v>1.86</v>
      </c>
      <c r="J39" s="150"/>
      <c r="K39" s="150"/>
      <c r="L39" s="170">
        <v>0.37</v>
      </c>
      <c r="M39" s="339">
        <v>5</v>
      </c>
      <c r="N39" s="150">
        <v>18</v>
      </c>
      <c r="O39" s="153">
        <v>99.62</v>
      </c>
      <c r="P39" s="194">
        <f t="shared" si="0"/>
        <v>190.88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61.24</v>
      </c>
      <c r="H40" s="150">
        <v>4.79</v>
      </c>
      <c r="I40" s="150">
        <v>1.86</v>
      </c>
      <c r="J40" s="150"/>
      <c r="K40" s="150"/>
      <c r="L40" s="170">
        <v>0.37</v>
      </c>
      <c r="M40" s="339">
        <v>6</v>
      </c>
      <c r="N40" s="150">
        <v>18</v>
      </c>
      <c r="O40" s="153">
        <v>98.64</v>
      </c>
      <c r="P40" s="194">
        <f t="shared" si="0"/>
        <v>190.9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837831</v>
      </c>
      <c r="G41" s="168">
        <v>61.24</v>
      </c>
      <c r="H41" s="150">
        <v>4.79</v>
      </c>
      <c r="I41" s="150">
        <v>1.86</v>
      </c>
      <c r="J41" s="150"/>
      <c r="K41" s="150"/>
      <c r="L41" s="170">
        <v>0.37</v>
      </c>
      <c r="M41" s="339">
        <v>6</v>
      </c>
      <c r="N41" s="150">
        <v>18</v>
      </c>
      <c r="O41" s="153">
        <v>99.62</v>
      </c>
      <c r="P41" s="194">
        <f t="shared" si="0"/>
        <v>191.88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68.67</v>
      </c>
      <c r="H42" s="393">
        <v>9.9</v>
      </c>
      <c r="I42" s="393">
        <v>11.73</v>
      </c>
      <c r="J42" s="393"/>
      <c r="K42" s="393">
        <v>0.18</v>
      </c>
      <c r="L42" s="395"/>
      <c r="M42" s="401">
        <v>6</v>
      </c>
      <c r="N42" s="393">
        <v>13.36</v>
      </c>
      <c r="O42" s="397">
        <v>98.64</v>
      </c>
      <c r="P42" s="194">
        <f t="shared" si="0"/>
        <v>208.48000000000002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68.67</v>
      </c>
      <c r="H43" s="384">
        <v>9.9</v>
      </c>
      <c r="I43" s="384">
        <v>11.73</v>
      </c>
      <c r="J43" s="384"/>
      <c r="K43" s="385">
        <v>0.18</v>
      </c>
      <c r="L43" s="386"/>
      <c r="M43" s="387">
        <v>6</v>
      </c>
      <c r="N43" s="384">
        <v>13.36</v>
      </c>
      <c r="O43" s="399">
        <v>99.62</v>
      </c>
      <c r="P43" s="194">
        <f t="shared" si="0"/>
        <v>209.46000000000004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61.24</v>
      </c>
      <c r="H44" s="384">
        <v>4.79</v>
      </c>
      <c r="I44" s="384">
        <v>1.86</v>
      </c>
      <c r="J44" s="384"/>
      <c r="K44" s="384"/>
      <c r="L44" s="386">
        <v>0.37</v>
      </c>
      <c r="M44" s="404">
        <v>5</v>
      </c>
      <c r="N44" s="384">
        <v>13.36</v>
      </c>
      <c r="O44" s="399">
        <v>99.62</v>
      </c>
      <c r="P44" s="194">
        <f t="shared" si="0"/>
        <v>186.24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898483</v>
      </c>
      <c r="G45" s="380">
        <v>61.24</v>
      </c>
      <c r="H45" s="384">
        <v>4.79</v>
      </c>
      <c r="I45" s="384">
        <v>1.86</v>
      </c>
      <c r="J45" s="384"/>
      <c r="K45" s="384"/>
      <c r="L45" s="386">
        <v>0.37</v>
      </c>
      <c r="M45" s="387">
        <v>6</v>
      </c>
      <c r="N45" s="384">
        <v>13.36</v>
      </c>
      <c r="O45" s="399">
        <v>99.62</v>
      </c>
      <c r="P45" s="194">
        <f t="shared" si="0"/>
        <v>187.24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68.67</v>
      </c>
      <c r="H46" s="150">
        <v>9.9</v>
      </c>
      <c r="I46" s="150">
        <v>11.73</v>
      </c>
      <c r="J46" s="150"/>
      <c r="K46" s="150">
        <v>0.18</v>
      </c>
      <c r="L46" s="170"/>
      <c r="M46" s="339">
        <v>6</v>
      </c>
      <c r="N46" s="150">
        <v>8.09</v>
      </c>
      <c r="O46" s="153">
        <v>98.42</v>
      </c>
      <c r="P46" s="194">
        <f t="shared" si="0"/>
        <v>202.99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68.67</v>
      </c>
      <c r="H47" s="156">
        <v>9.9</v>
      </c>
      <c r="I47" s="156">
        <v>11.73</v>
      </c>
      <c r="J47" s="156"/>
      <c r="K47" s="156">
        <v>0.18</v>
      </c>
      <c r="L47" s="172"/>
      <c r="M47" s="342">
        <v>6</v>
      </c>
      <c r="N47" s="156">
        <v>8.09</v>
      </c>
      <c r="O47" s="148">
        <v>99.4</v>
      </c>
      <c r="P47" s="194">
        <f t="shared" si="0"/>
        <v>203.97000000000003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927323</v>
      </c>
      <c r="G48" s="168">
        <v>61.24</v>
      </c>
      <c r="H48" s="150">
        <v>4.79</v>
      </c>
      <c r="I48" s="150">
        <v>1.86</v>
      </c>
      <c r="J48" s="150"/>
      <c r="K48" s="150"/>
      <c r="L48" s="170">
        <v>0.37</v>
      </c>
      <c r="M48" s="339">
        <v>6</v>
      </c>
      <c r="N48" s="150">
        <v>8.09</v>
      </c>
      <c r="O48" s="153">
        <v>99.4</v>
      </c>
      <c r="P48" s="194">
        <f t="shared" si="0"/>
        <v>181.75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886749</v>
      </c>
      <c r="G49" s="380">
        <v>68.67</v>
      </c>
      <c r="H49" s="384">
        <v>9.9</v>
      </c>
      <c r="I49" s="384">
        <v>11.73</v>
      </c>
      <c r="J49" s="384"/>
      <c r="K49" s="384">
        <v>0.18</v>
      </c>
      <c r="L49" s="386"/>
      <c r="M49" s="387">
        <v>6</v>
      </c>
      <c r="N49" s="384">
        <v>18</v>
      </c>
      <c r="O49" s="399">
        <v>98.42</v>
      </c>
      <c r="P49" s="194">
        <f t="shared" si="0"/>
        <v>212.90000000000003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833518</v>
      </c>
      <c r="G50" s="168">
        <v>68.67</v>
      </c>
      <c r="H50" s="150">
        <v>9.9</v>
      </c>
      <c r="I50" s="150">
        <v>11.73</v>
      </c>
      <c r="J50" s="150"/>
      <c r="K50" s="149">
        <v>0.18</v>
      </c>
      <c r="L50" s="170"/>
      <c r="M50" s="339">
        <v>6</v>
      </c>
      <c r="N50" s="150">
        <v>26.88</v>
      </c>
      <c r="O50" s="153">
        <v>98.64</v>
      </c>
      <c r="P50" s="194">
        <f t="shared" si="0"/>
        <v>222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760947</v>
      </c>
      <c r="G51" s="460">
        <v>68.67</v>
      </c>
      <c r="H51" s="461">
        <v>9.9</v>
      </c>
      <c r="I51" s="461">
        <v>11.73</v>
      </c>
      <c r="J51" s="461"/>
      <c r="K51" s="462">
        <v>0.18</v>
      </c>
      <c r="L51" s="395"/>
      <c r="M51" s="396">
        <v>6</v>
      </c>
      <c r="N51" s="393">
        <v>14.46</v>
      </c>
      <c r="O51" s="397">
        <v>98.64</v>
      </c>
      <c r="P51" s="194">
        <f t="shared" si="0"/>
        <v>209.58000000000004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68.67</v>
      </c>
      <c r="H52" s="150">
        <v>9.9</v>
      </c>
      <c r="I52" s="150">
        <v>11.73</v>
      </c>
      <c r="J52" s="150"/>
      <c r="K52" s="149">
        <v>0.18</v>
      </c>
      <c r="L52" s="170"/>
      <c r="M52" s="339">
        <v>5</v>
      </c>
      <c r="N52" s="150">
        <v>15.23</v>
      </c>
      <c r="O52" s="153">
        <v>98.64</v>
      </c>
      <c r="P52" s="194">
        <f t="shared" si="0"/>
        <v>209.35000000000002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68.67</v>
      </c>
      <c r="H53" s="150">
        <v>9.9</v>
      </c>
      <c r="I53" s="150">
        <v>11.73</v>
      </c>
      <c r="J53" s="150"/>
      <c r="K53" s="149">
        <v>0.18</v>
      </c>
      <c r="L53" s="170"/>
      <c r="M53" s="339">
        <v>6</v>
      </c>
      <c r="N53" s="150">
        <v>15.23</v>
      </c>
      <c r="O53" s="153">
        <v>98.64</v>
      </c>
      <c r="P53" s="194">
        <f t="shared" si="0"/>
        <v>210.35000000000002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60.65</v>
      </c>
      <c r="H54" s="150">
        <v>3</v>
      </c>
      <c r="I54" s="150">
        <v>5</v>
      </c>
      <c r="J54" s="150">
        <v>2</v>
      </c>
      <c r="K54" s="149"/>
      <c r="L54" s="170"/>
      <c r="M54" s="339">
        <v>5</v>
      </c>
      <c r="N54" s="150">
        <v>15.23</v>
      </c>
      <c r="O54" s="153">
        <v>98.64</v>
      </c>
      <c r="P54" s="194">
        <f t="shared" si="0"/>
        <v>189.52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919144</v>
      </c>
      <c r="G55" s="345">
        <v>60.65</v>
      </c>
      <c r="H55" s="150">
        <v>3</v>
      </c>
      <c r="I55" s="150">
        <v>5</v>
      </c>
      <c r="J55" s="150">
        <v>2</v>
      </c>
      <c r="K55" s="149"/>
      <c r="L55" s="170"/>
      <c r="M55" s="339">
        <v>6</v>
      </c>
      <c r="N55" s="150">
        <v>15.23</v>
      </c>
      <c r="O55" s="153">
        <v>98.64</v>
      </c>
      <c r="P55" s="194">
        <f t="shared" si="0"/>
        <v>190.52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68.67</v>
      </c>
      <c r="H56" s="393">
        <v>9.9</v>
      </c>
      <c r="I56" s="393">
        <v>11.73</v>
      </c>
      <c r="J56" s="393"/>
      <c r="K56" s="394">
        <v>0.18</v>
      </c>
      <c r="L56" s="395"/>
      <c r="M56" s="396">
        <v>5</v>
      </c>
      <c r="N56" s="393">
        <v>17.16</v>
      </c>
      <c r="O56" s="397">
        <v>98.64</v>
      </c>
      <c r="P56" s="194">
        <f t="shared" si="0"/>
        <v>211.28000000000003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60.65</v>
      </c>
      <c r="H57" s="384">
        <v>3</v>
      </c>
      <c r="I57" s="384">
        <v>5</v>
      </c>
      <c r="J57" s="384">
        <v>2</v>
      </c>
      <c r="K57" s="385"/>
      <c r="L57" s="386"/>
      <c r="M57" s="387">
        <v>6</v>
      </c>
      <c r="N57" s="384">
        <v>17.16</v>
      </c>
      <c r="O57" s="399">
        <v>98.64</v>
      </c>
      <c r="P57" s="194">
        <f t="shared" si="0"/>
        <v>192.45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1116053</v>
      </c>
      <c r="G58" s="402">
        <v>60.65</v>
      </c>
      <c r="H58" s="384">
        <v>3</v>
      </c>
      <c r="I58" s="384">
        <v>5</v>
      </c>
      <c r="J58" s="384">
        <v>2</v>
      </c>
      <c r="K58" s="385"/>
      <c r="L58" s="386"/>
      <c r="M58" s="387">
        <v>5</v>
      </c>
      <c r="N58" s="384">
        <v>17.16</v>
      </c>
      <c r="O58" s="399">
        <v>98.64</v>
      </c>
      <c r="P58" s="194">
        <f t="shared" si="0"/>
        <v>191.45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68.67</v>
      </c>
      <c r="H59" s="150">
        <v>9.9</v>
      </c>
      <c r="I59" s="150">
        <v>11.73</v>
      </c>
      <c r="J59" s="150"/>
      <c r="K59" s="149">
        <v>0.18</v>
      </c>
      <c r="L59" s="170"/>
      <c r="M59" s="339">
        <v>6</v>
      </c>
      <c r="N59" s="150">
        <v>18</v>
      </c>
      <c r="O59" s="153">
        <v>98.64</v>
      </c>
      <c r="P59" s="194">
        <f t="shared" si="0"/>
        <v>213.12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972262</v>
      </c>
      <c r="G60" s="168">
        <v>68.67</v>
      </c>
      <c r="H60" s="150">
        <v>9.9</v>
      </c>
      <c r="I60" s="150">
        <v>11.73</v>
      </c>
      <c r="J60" s="150"/>
      <c r="K60" s="149">
        <v>0.18</v>
      </c>
      <c r="L60" s="170"/>
      <c r="M60" s="339">
        <v>5</v>
      </c>
      <c r="N60" s="150">
        <v>18</v>
      </c>
      <c r="O60" s="153">
        <v>98.64</v>
      </c>
      <c r="P60" s="194">
        <f t="shared" si="0"/>
        <v>212.12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61.24</v>
      </c>
      <c r="H61" s="393">
        <v>4.79</v>
      </c>
      <c r="I61" s="393">
        <v>1.86</v>
      </c>
      <c r="J61" s="393"/>
      <c r="K61" s="393"/>
      <c r="L61" s="395">
        <v>0.37</v>
      </c>
      <c r="M61" s="401">
        <v>5</v>
      </c>
      <c r="N61" s="393">
        <v>12.84</v>
      </c>
      <c r="O61" s="400">
        <v>96.76</v>
      </c>
      <c r="P61" s="194">
        <f t="shared" si="0"/>
        <v>182.86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740047</v>
      </c>
      <c r="G62" s="380">
        <v>61.24</v>
      </c>
      <c r="H62" s="384">
        <v>4.79</v>
      </c>
      <c r="I62" s="384">
        <v>1.86</v>
      </c>
      <c r="J62" s="384"/>
      <c r="K62" s="384"/>
      <c r="L62" s="386">
        <v>0.37</v>
      </c>
      <c r="M62" s="387">
        <v>5</v>
      </c>
      <c r="N62" s="384">
        <v>12.84</v>
      </c>
      <c r="O62" s="388">
        <v>96.76</v>
      </c>
      <c r="P62" s="194">
        <f t="shared" si="0"/>
        <v>182.86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61.24</v>
      </c>
      <c r="H63" s="452">
        <v>4.79</v>
      </c>
      <c r="I63" s="452">
        <v>1.86</v>
      </c>
      <c r="J63" s="452"/>
      <c r="K63" s="452"/>
      <c r="L63" s="454">
        <v>0.37</v>
      </c>
      <c r="M63" s="344">
        <v>5</v>
      </c>
      <c r="N63" s="150">
        <v>24.07</v>
      </c>
      <c r="O63" s="154">
        <v>96.76</v>
      </c>
      <c r="P63" s="194">
        <f t="shared" si="0"/>
        <v>194.09000000000003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851699</v>
      </c>
      <c r="G64" s="451">
        <v>61.24</v>
      </c>
      <c r="H64" s="452">
        <v>4.79</v>
      </c>
      <c r="I64" s="452">
        <v>1.86</v>
      </c>
      <c r="J64" s="452"/>
      <c r="K64" s="452"/>
      <c r="L64" s="454">
        <v>0.37</v>
      </c>
      <c r="M64" s="195">
        <v>6</v>
      </c>
      <c r="N64" s="150">
        <v>24.07</v>
      </c>
      <c r="O64" s="154">
        <v>96.76</v>
      </c>
      <c r="P64" s="194">
        <f t="shared" si="0"/>
        <v>195.09000000000003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921444</v>
      </c>
      <c r="G65" s="380">
        <v>61.24</v>
      </c>
      <c r="H65" s="384">
        <v>4.79</v>
      </c>
      <c r="I65" s="384">
        <v>1.86</v>
      </c>
      <c r="J65" s="384"/>
      <c r="K65" s="384"/>
      <c r="L65" s="386">
        <v>0.37</v>
      </c>
      <c r="M65" s="404">
        <v>5</v>
      </c>
      <c r="N65" s="399">
        <v>23.66</v>
      </c>
      <c r="O65" s="388">
        <v>96.76</v>
      </c>
      <c r="P65" s="194">
        <f t="shared" si="0"/>
        <v>193.68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990846</v>
      </c>
      <c r="G66" s="451">
        <v>61.24</v>
      </c>
      <c r="H66" s="452">
        <v>4.79</v>
      </c>
      <c r="I66" s="452">
        <v>1.86</v>
      </c>
      <c r="J66" s="452"/>
      <c r="K66" s="452"/>
      <c r="L66" s="454">
        <v>0.37</v>
      </c>
      <c r="M66" s="339">
        <v>5</v>
      </c>
      <c r="N66" s="153">
        <v>18</v>
      </c>
      <c r="O66" s="157">
        <v>96.76</v>
      </c>
      <c r="P66" s="194">
        <f t="shared" si="0"/>
        <v>188.02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25428379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2348838</v>
      </c>
      <c r="G68" s="168">
        <v>61.24</v>
      </c>
      <c r="H68" s="150">
        <v>4.79</v>
      </c>
      <c r="I68" s="150">
        <v>1.86</v>
      </c>
      <c r="J68" s="149"/>
      <c r="K68" s="150"/>
      <c r="L68" s="170">
        <v>0.37</v>
      </c>
      <c r="M68" s="195">
        <v>31.1</v>
      </c>
      <c r="N68" s="153">
        <v>116.22</v>
      </c>
      <c r="O68" s="154">
        <v>96.23</v>
      </c>
      <c r="P68" s="194">
        <f t="shared" ref="P68:P74" si="1">SUM(G68:O68)</f>
        <v>311.81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150743</v>
      </c>
      <c r="G69" s="168">
        <v>61.24</v>
      </c>
      <c r="H69" s="150">
        <v>4.79</v>
      </c>
      <c r="I69" s="150">
        <v>1.86</v>
      </c>
      <c r="J69" s="149"/>
      <c r="K69" s="150"/>
      <c r="L69" s="170">
        <v>0.37</v>
      </c>
      <c r="M69" s="204">
        <v>5</v>
      </c>
      <c r="N69" s="153">
        <v>105</v>
      </c>
      <c r="O69" s="154">
        <v>96.76</v>
      </c>
      <c r="P69" s="194">
        <f t="shared" si="1"/>
        <v>275.02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79184</v>
      </c>
      <c r="G70" s="168">
        <v>61.24</v>
      </c>
      <c r="H70" s="150">
        <v>4.79</v>
      </c>
      <c r="I70" s="150">
        <v>1.86</v>
      </c>
      <c r="J70" s="149"/>
      <c r="K70" s="150"/>
      <c r="L70" s="170">
        <v>0.37</v>
      </c>
      <c r="M70" s="195">
        <v>5</v>
      </c>
      <c r="N70" s="153">
        <v>105</v>
      </c>
      <c r="O70" s="154">
        <v>96.76</v>
      </c>
      <c r="P70" s="194">
        <f t="shared" si="1"/>
        <v>275.02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212397</v>
      </c>
      <c r="G71" s="171">
        <v>68.67</v>
      </c>
      <c r="H71" s="156">
        <v>9.9</v>
      </c>
      <c r="I71" s="156">
        <v>11.73</v>
      </c>
      <c r="J71" s="156"/>
      <c r="K71" s="155">
        <v>0.18</v>
      </c>
      <c r="L71" s="172"/>
      <c r="M71" s="198">
        <v>41</v>
      </c>
      <c r="N71" s="148">
        <v>105</v>
      </c>
      <c r="O71" s="148">
        <v>98.64</v>
      </c>
      <c r="P71" s="194">
        <f t="shared" si="1"/>
        <v>335.12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12951</v>
      </c>
      <c r="G72" s="168">
        <v>68.67</v>
      </c>
      <c r="H72" s="150">
        <v>9.9</v>
      </c>
      <c r="I72" s="150">
        <v>11.73</v>
      </c>
      <c r="J72" s="150"/>
      <c r="K72" s="149">
        <v>0.18</v>
      </c>
      <c r="L72" s="170"/>
      <c r="M72" s="195">
        <v>6</v>
      </c>
      <c r="N72" s="153">
        <v>77.209999999999994</v>
      </c>
      <c r="O72" s="153">
        <v>98.64</v>
      </c>
      <c r="P72" s="194">
        <f t="shared" si="1"/>
        <v>272.33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14342</v>
      </c>
      <c r="G73" s="168">
        <v>61.24</v>
      </c>
      <c r="H73" s="150">
        <v>4.79</v>
      </c>
      <c r="I73" s="150">
        <v>1.86</v>
      </c>
      <c r="J73" s="149"/>
      <c r="K73" s="150"/>
      <c r="L73" s="170">
        <v>0.37</v>
      </c>
      <c r="M73" s="204">
        <v>5</v>
      </c>
      <c r="N73" s="153">
        <v>172.62</v>
      </c>
      <c r="O73" s="154">
        <v>96.76</v>
      </c>
      <c r="P73" s="194">
        <f t="shared" si="1"/>
        <v>342.64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2992</v>
      </c>
      <c r="G74" s="370">
        <v>60.65</v>
      </c>
      <c r="H74" s="174">
        <v>3</v>
      </c>
      <c r="I74" s="174">
        <v>5</v>
      </c>
      <c r="J74" s="174">
        <v>2</v>
      </c>
      <c r="K74" s="175"/>
      <c r="L74" s="176"/>
      <c r="M74" s="210">
        <v>16.14</v>
      </c>
      <c r="N74" s="158">
        <v>80.88</v>
      </c>
      <c r="O74" s="158">
        <v>98.64</v>
      </c>
      <c r="P74" s="194">
        <f t="shared" si="1"/>
        <v>266.31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2821447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28249826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5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5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5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5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5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5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5" t="s">
        <v>177</v>
      </c>
      <c r="C85" s="466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5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25" right="0.25" top="0.25" bottom="0.25" header="0.3" footer="0.3"/>
  <pageSetup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60"/>
  <sheetViews>
    <sheetView topLeftCell="A25" workbookViewId="0">
      <selection activeCell="E32" sqref="E3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213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96.49</v>
      </c>
      <c r="C4" s="6"/>
      <c r="D4" s="124" t="s">
        <v>29</v>
      </c>
      <c r="E4" s="106">
        <v>105</v>
      </c>
      <c r="F4" s="6"/>
      <c r="G4" s="124" t="s">
        <v>29</v>
      </c>
      <c r="H4" s="110">
        <v>172.62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172.62</v>
      </c>
    </row>
    <row r="6" spans="1:8" s="1" customFormat="1" ht="12.75" x14ac:dyDescent="0.2">
      <c r="A6" s="105" t="s">
        <v>102</v>
      </c>
      <c r="B6" s="106">
        <v>1.92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1.92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7.49</v>
      </c>
      <c r="C8" s="6"/>
      <c r="F8" s="107"/>
      <c r="G8" s="80" t="s">
        <v>124</v>
      </c>
      <c r="H8" s="68">
        <v>31.1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1.4</v>
      </c>
      <c r="C10" s="6"/>
      <c r="E10" s="373"/>
      <c r="F10" s="107"/>
      <c r="G10" s="84" t="s">
        <v>63</v>
      </c>
      <c r="H10" s="72">
        <f>+H8</f>
        <v>31.1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116.22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11.14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77.209999999999994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77.209999999999994</v>
      </c>
      <c r="F22" s="433">
        <v>1201</v>
      </c>
      <c r="G22" s="124" t="s">
        <v>126</v>
      </c>
      <c r="H22" s="110">
        <v>51.54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10.54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10.62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/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/>
    </row>
    <row r="27" spans="1:8" s="1" customFormat="1" ht="12.75" x14ac:dyDescent="0.2">
      <c r="A27" s="431" t="s">
        <v>98</v>
      </c>
      <c r="B27" s="81">
        <v>61.24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0.81</v>
      </c>
    </row>
    <row r="28" spans="1:8" s="1" customFormat="1" ht="12.75" x14ac:dyDescent="0.2">
      <c r="A28" s="80" t="s">
        <v>196</v>
      </c>
      <c r="B28" s="428">
        <v>0.37</v>
      </c>
      <c r="C28" s="66"/>
      <c r="D28" s="69" t="s">
        <v>29</v>
      </c>
      <c r="E28" s="68">
        <v>69.150000000000006</v>
      </c>
      <c r="F28" s="219">
        <v>1217</v>
      </c>
      <c r="G28" s="124" t="s">
        <v>154</v>
      </c>
      <c r="H28" s="110">
        <v>2.97</v>
      </c>
    </row>
    <row r="29" spans="1:8" s="1" customFormat="1" ht="12.75" x14ac:dyDescent="0.2">
      <c r="A29" s="80" t="s">
        <v>197</v>
      </c>
      <c r="B29" s="81">
        <v>4.79</v>
      </c>
      <c r="C29" s="66"/>
      <c r="D29" s="69" t="s">
        <v>73</v>
      </c>
      <c r="E29" s="68"/>
      <c r="F29" s="219">
        <v>1214</v>
      </c>
      <c r="G29" s="124" t="s">
        <v>201</v>
      </c>
      <c r="H29" s="110">
        <v>2.83</v>
      </c>
    </row>
    <row r="30" spans="1:8" s="1" customFormat="1" ht="12.75" x14ac:dyDescent="0.2">
      <c r="A30" s="80" t="s">
        <v>112</v>
      </c>
      <c r="B30" s="81">
        <v>1.86</v>
      </c>
      <c r="C30" s="66"/>
      <c r="D30" s="69" t="s">
        <v>197</v>
      </c>
      <c r="E30" s="68">
        <v>9.8800000000000008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4.9800000000000004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68.260000000000005</v>
      </c>
      <c r="C32" s="66"/>
      <c r="D32" s="69" t="s">
        <v>194</v>
      </c>
      <c r="E32" s="70">
        <v>9.2200000000000006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93.23</v>
      </c>
      <c r="F33" s="219">
        <v>1239</v>
      </c>
      <c r="G33" s="124" t="s">
        <v>204</v>
      </c>
      <c r="H33" s="110">
        <v>2.65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2.12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2.5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60.65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1.06</v>
      </c>
    </row>
    <row r="38" spans="1:8" s="1" customFormat="1" ht="12" customHeight="1" x14ac:dyDescent="0.2">
      <c r="A38" s="80" t="s">
        <v>29</v>
      </c>
      <c r="B38" s="81">
        <v>67.42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7.93</v>
      </c>
      <c r="C39" s="66"/>
      <c r="D39" s="69" t="s">
        <v>73</v>
      </c>
      <c r="E39" s="70">
        <v>2</v>
      </c>
      <c r="F39" s="219"/>
      <c r="G39" s="163" t="s">
        <v>77</v>
      </c>
      <c r="H39" s="110">
        <f>SUM(H22:H38)</f>
        <v>91.890000000000015</v>
      </c>
    </row>
    <row r="40" spans="1:8" s="1" customFormat="1" ht="12" customHeight="1" x14ac:dyDescent="0.2">
      <c r="A40" s="80" t="s">
        <v>73</v>
      </c>
      <c r="B40" s="81">
        <v>2.99</v>
      </c>
      <c r="C40" s="66"/>
      <c r="D40" s="71" t="s">
        <v>63</v>
      </c>
      <c r="E40" s="72">
        <f>SUM(E36:E39)</f>
        <v>70.650000000000006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2.99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81.329999999999984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68.67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67">
        <v>9.9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11.73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0.18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90.480000000000018</v>
      </c>
      <c r="F49" s="299">
        <v>1225</v>
      </c>
      <c r="G49" s="300" t="s">
        <v>165</v>
      </c>
      <c r="H49" s="306">
        <v>0.53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5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2.36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5.22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0.98</v>
      </c>
    </row>
    <row r="54" spans="1:8" s="1" customFormat="1" ht="12.75" x14ac:dyDescent="0.2">
      <c r="A54" s="105" t="s">
        <v>183</v>
      </c>
      <c r="B54" s="110">
        <v>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6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96.760000000000019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98.640000000000015</v>
      </c>
    </row>
    <row r="57" spans="1:8" s="1" customFormat="1" ht="12.75" x14ac:dyDescent="0.2">
      <c r="A57" s="105" t="s">
        <v>186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99.620000000000019</v>
      </c>
    </row>
    <row r="58" spans="1:8" s="1" customFormat="1" ht="12.75" x14ac:dyDescent="0.2">
      <c r="A58" s="130" t="s">
        <v>187</v>
      </c>
      <c r="B58" s="112">
        <v>5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96.230000000000018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98.420000000000016</v>
      </c>
    </row>
    <row r="60" spans="1:8" x14ac:dyDescent="0.25">
      <c r="F60" s="302"/>
      <c r="G60" s="305" t="s">
        <v>193</v>
      </c>
      <c r="H60" s="306">
        <f>+H39+H48+H49+H50+H53</f>
        <v>99.40000000000002</v>
      </c>
    </row>
  </sheetData>
  <pageMargins left="0.7" right="0.7" top="0.35" bottom="0" header="0.3" footer="0.3"/>
  <pageSetup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87"/>
  <sheetViews>
    <sheetView zoomScale="200" zoomScaleNormal="200" workbookViewId="0">
      <pane xSplit="7" ySplit="4" topLeftCell="H68" activePane="bottomRight" state="frozen"/>
      <selection pane="topRight" activeCell="H1" sqref="H1"/>
      <selection pane="bottomLeft" activeCell="A5" sqref="A5"/>
      <selection pane="bottomRight" activeCell="F79" sqref="F79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214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60.3</v>
      </c>
      <c r="H3" s="421">
        <v>4.16</v>
      </c>
      <c r="I3" s="421">
        <v>1.56</v>
      </c>
      <c r="J3" s="421"/>
      <c r="K3" s="421"/>
      <c r="L3" s="422">
        <v>0.62</v>
      </c>
      <c r="M3" s="423">
        <v>5</v>
      </c>
      <c r="N3" s="424">
        <v>7.07</v>
      </c>
      <c r="O3" s="388">
        <v>103.34</v>
      </c>
      <c r="P3" s="194">
        <f>SUM(G3:O3)</f>
        <v>182.05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60.3</v>
      </c>
      <c r="H4" s="384">
        <v>4.16</v>
      </c>
      <c r="I4" s="384">
        <v>1.56</v>
      </c>
      <c r="J4" s="384"/>
      <c r="K4" s="384"/>
      <c r="L4" s="386">
        <v>0.62</v>
      </c>
      <c r="M4" s="387">
        <v>4</v>
      </c>
      <c r="N4" s="399">
        <v>7.07</v>
      </c>
      <c r="O4" s="388">
        <v>103.34</v>
      </c>
      <c r="P4" s="194">
        <f t="shared" ref="P4:P66" si="0">SUM(G4:O4)</f>
        <v>181.05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67.489999999999995</v>
      </c>
      <c r="H5" s="384">
        <v>7.94</v>
      </c>
      <c r="I5" s="384">
        <v>2.99</v>
      </c>
      <c r="J5" s="384">
        <v>2.99</v>
      </c>
      <c r="K5" s="385"/>
      <c r="L5" s="386"/>
      <c r="M5" s="387">
        <v>5</v>
      </c>
      <c r="N5" s="399">
        <v>7.07</v>
      </c>
      <c r="O5" s="388">
        <v>103.34</v>
      </c>
      <c r="P5" s="194">
        <f t="shared" si="0"/>
        <v>196.82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990039</v>
      </c>
      <c r="G6" s="403">
        <v>67.489999999999995</v>
      </c>
      <c r="H6" s="393">
        <v>7.94</v>
      </c>
      <c r="I6" s="393">
        <v>2.99</v>
      </c>
      <c r="J6" s="393">
        <v>2.99</v>
      </c>
      <c r="K6" s="394"/>
      <c r="L6" s="395"/>
      <c r="M6" s="396">
        <v>4</v>
      </c>
      <c r="N6" s="397">
        <v>7.07</v>
      </c>
      <c r="O6" s="400">
        <v>103.34</v>
      </c>
      <c r="P6" s="194">
        <f t="shared" si="0"/>
        <v>195.82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803442</v>
      </c>
      <c r="G7" s="447">
        <v>60.3</v>
      </c>
      <c r="H7" s="448">
        <v>4.16</v>
      </c>
      <c r="I7" s="448">
        <v>1.56</v>
      </c>
      <c r="J7" s="448"/>
      <c r="K7" s="448"/>
      <c r="L7" s="450">
        <v>0.62</v>
      </c>
      <c r="M7" s="361">
        <v>5</v>
      </c>
      <c r="N7" s="150">
        <v>9.9600000000000009</v>
      </c>
      <c r="O7" s="154">
        <v>103.34</v>
      </c>
      <c r="P7" s="194">
        <f t="shared" si="0"/>
        <v>184.94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899246</v>
      </c>
      <c r="G8" s="380">
        <v>60.3</v>
      </c>
      <c r="H8" s="384">
        <v>4.16</v>
      </c>
      <c r="I8" s="384">
        <v>1.56</v>
      </c>
      <c r="J8" s="384"/>
      <c r="K8" s="384"/>
      <c r="L8" s="386">
        <v>0.62</v>
      </c>
      <c r="M8" s="387">
        <v>5</v>
      </c>
      <c r="N8" s="384">
        <v>11.12</v>
      </c>
      <c r="O8" s="388">
        <v>103.34</v>
      </c>
      <c r="P8" s="194">
        <f t="shared" si="0"/>
        <v>186.10000000000002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914282</v>
      </c>
      <c r="G9" s="451">
        <v>60.3</v>
      </c>
      <c r="H9" s="452">
        <v>4.16</v>
      </c>
      <c r="I9" s="452">
        <v>1.56</v>
      </c>
      <c r="J9" s="452"/>
      <c r="K9" s="452"/>
      <c r="L9" s="454">
        <v>0.62</v>
      </c>
      <c r="M9" s="339">
        <v>5</v>
      </c>
      <c r="N9" s="153">
        <v>10.94</v>
      </c>
      <c r="O9" s="154">
        <v>103.34</v>
      </c>
      <c r="P9" s="194">
        <f t="shared" si="0"/>
        <v>185.92000000000002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69.430000000000007</v>
      </c>
      <c r="H10" s="393">
        <v>10.11</v>
      </c>
      <c r="I10" s="393">
        <v>11.91</v>
      </c>
      <c r="J10" s="393"/>
      <c r="K10" s="393">
        <v>0.18</v>
      </c>
      <c r="L10" s="395"/>
      <c r="M10" s="396">
        <v>4.8099999999999996</v>
      </c>
      <c r="N10" s="393">
        <v>18</v>
      </c>
      <c r="O10" s="397">
        <v>102.4</v>
      </c>
      <c r="P10" s="194">
        <f t="shared" si="0"/>
        <v>216.84000000000003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867030</v>
      </c>
      <c r="G11" s="380">
        <v>69.430000000000007</v>
      </c>
      <c r="H11" s="384">
        <v>10.11</v>
      </c>
      <c r="I11" s="384">
        <v>11.91</v>
      </c>
      <c r="J11" s="384"/>
      <c r="K11" s="384">
        <v>0.18</v>
      </c>
      <c r="L11" s="386"/>
      <c r="M11" s="387">
        <v>4.8099999999999996</v>
      </c>
      <c r="N11" s="384">
        <v>18</v>
      </c>
      <c r="O11" s="399">
        <v>102.4</v>
      </c>
      <c r="P11" s="194">
        <f t="shared" si="0"/>
        <v>216.84000000000003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69.430000000000007</v>
      </c>
      <c r="H12" s="150">
        <v>10.11</v>
      </c>
      <c r="I12" s="150">
        <v>11.91</v>
      </c>
      <c r="J12" s="150"/>
      <c r="K12" s="150">
        <v>0.18</v>
      </c>
      <c r="L12" s="170"/>
      <c r="M12" s="339">
        <v>4.8099999999999996</v>
      </c>
      <c r="N12" s="150">
        <v>9.7200000000000006</v>
      </c>
      <c r="O12" s="153">
        <v>102.4</v>
      </c>
      <c r="P12" s="194">
        <f t="shared" si="0"/>
        <v>208.56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1070210</v>
      </c>
      <c r="G13" s="168">
        <v>69.430000000000007</v>
      </c>
      <c r="H13" s="150">
        <v>10.11</v>
      </c>
      <c r="I13" s="150">
        <v>11.91</v>
      </c>
      <c r="J13" s="150"/>
      <c r="K13" s="150">
        <v>0.18</v>
      </c>
      <c r="L13" s="170"/>
      <c r="M13" s="339">
        <v>9.8800000000000008</v>
      </c>
      <c r="N13" s="150">
        <v>9.7200000000000006</v>
      </c>
      <c r="O13" s="153">
        <v>104.61</v>
      </c>
      <c r="P13" s="194">
        <f t="shared" si="0"/>
        <v>215.84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1382079</v>
      </c>
      <c r="G14" s="389">
        <v>60.3</v>
      </c>
      <c r="H14" s="393">
        <v>4.16</v>
      </c>
      <c r="I14" s="393">
        <v>1.56</v>
      </c>
      <c r="J14" s="393"/>
      <c r="K14" s="393"/>
      <c r="L14" s="395">
        <v>0.62</v>
      </c>
      <c r="M14" s="401">
        <v>5</v>
      </c>
      <c r="N14" s="393">
        <v>18</v>
      </c>
      <c r="O14" s="400">
        <v>103.34</v>
      </c>
      <c r="P14" s="194">
        <f t="shared" si="0"/>
        <v>192.98000000000002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60.3</v>
      </c>
      <c r="H15" s="150">
        <v>4.16</v>
      </c>
      <c r="I15" s="150">
        <v>1.56</v>
      </c>
      <c r="J15" s="150"/>
      <c r="K15" s="150"/>
      <c r="L15" s="170">
        <v>0.62</v>
      </c>
      <c r="M15" s="344">
        <v>5</v>
      </c>
      <c r="N15" s="150">
        <v>18</v>
      </c>
      <c r="O15" s="154">
        <v>103.34</v>
      </c>
      <c r="P15" s="194">
        <f t="shared" si="0"/>
        <v>192.98000000000002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60.3</v>
      </c>
      <c r="H16" s="452">
        <v>4.16</v>
      </c>
      <c r="I16" s="452">
        <v>1.56</v>
      </c>
      <c r="J16" s="452"/>
      <c r="K16" s="452"/>
      <c r="L16" s="454">
        <v>0.62</v>
      </c>
      <c r="M16" s="339">
        <v>5</v>
      </c>
      <c r="N16" s="150">
        <v>18</v>
      </c>
      <c r="O16" s="154">
        <v>103.34</v>
      </c>
      <c r="P16" s="194">
        <f t="shared" si="0"/>
        <v>192.98000000000002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600980</v>
      </c>
      <c r="G17" s="451">
        <v>60.3</v>
      </c>
      <c r="H17" s="452">
        <v>4.16</v>
      </c>
      <c r="I17" s="452">
        <v>1.56</v>
      </c>
      <c r="J17" s="452"/>
      <c r="K17" s="452"/>
      <c r="L17" s="454">
        <v>0.62</v>
      </c>
      <c r="M17" s="339">
        <v>5</v>
      </c>
      <c r="N17" s="150">
        <v>18</v>
      </c>
      <c r="O17" s="154">
        <v>103.34</v>
      </c>
      <c r="P17" s="194">
        <f t="shared" si="0"/>
        <v>192.98000000000002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60.3</v>
      </c>
      <c r="H18" s="393">
        <v>4.16</v>
      </c>
      <c r="I18" s="393">
        <v>1.56</v>
      </c>
      <c r="J18" s="393"/>
      <c r="K18" s="393"/>
      <c r="L18" s="395">
        <v>0.62</v>
      </c>
      <c r="M18" s="401">
        <v>5</v>
      </c>
      <c r="N18" s="393">
        <v>18</v>
      </c>
      <c r="O18" s="400">
        <v>103.34</v>
      </c>
      <c r="P18" s="194">
        <f t="shared" si="0"/>
        <v>192.98000000000002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998321</v>
      </c>
      <c r="G19" s="380">
        <v>60.3</v>
      </c>
      <c r="H19" s="384">
        <v>4.16</v>
      </c>
      <c r="I19" s="384">
        <v>1.56</v>
      </c>
      <c r="J19" s="384"/>
      <c r="K19" s="384"/>
      <c r="L19" s="386">
        <v>0.62</v>
      </c>
      <c r="M19" s="387">
        <v>5</v>
      </c>
      <c r="N19" s="384">
        <v>18</v>
      </c>
      <c r="O19" s="388">
        <v>103.34</v>
      </c>
      <c r="P19" s="194">
        <f t="shared" si="0"/>
        <v>192.98000000000002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68</v>
      </c>
      <c r="H20" s="150">
        <v>9.24</v>
      </c>
      <c r="I20" s="150">
        <v>4.8600000000000003</v>
      </c>
      <c r="J20" s="150">
        <v>2.91</v>
      </c>
      <c r="K20" s="149">
        <v>8.8800000000000008</v>
      </c>
      <c r="L20" s="170"/>
      <c r="M20" s="339">
        <v>4.97</v>
      </c>
      <c r="N20" s="150">
        <v>18</v>
      </c>
      <c r="O20" s="154">
        <v>103.34</v>
      </c>
      <c r="P20" s="194">
        <f t="shared" si="0"/>
        <v>220.2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931811</v>
      </c>
      <c r="G21" s="451">
        <v>60.3</v>
      </c>
      <c r="H21" s="452">
        <v>4.16</v>
      </c>
      <c r="I21" s="452">
        <v>1.56</v>
      </c>
      <c r="J21" s="452"/>
      <c r="K21" s="452"/>
      <c r="L21" s="454">
        <v>0.62</v>
      </c>
      <c r="M21" s="339">
        <v>5</v>
      </c>
      <c r="N21" s="150">
        <v>18</v>
      </c>
      <c r="O21" s="154">
        <v>103.34</v>
      </c>
      <c r="P21" s="194">
        <f t="shared" si="0"/>
        <v>192.98000000000002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60.3</v>
      </c>
      <c r="H22" s="393">
        <v>4.16</v>
      </c>
      <c r="I22" s="393">
        <v>1.56</v>
      </c>
      <c r="J22" s="393"/>
      <c r="K22" s="393"/>
      <c r="L22" s="395">
        <v>0.62</v>
      </c>
      <c r="M22" s="396">
        <v>5</v>
      </c>
      <c r="N22" s="393">
        <v>13</v>
      </c>
      <c r="O22" s="400">
        <v>103.34</v>
      </c>
      <c r="P22" s="194">
        <f t="shared" si="0"/>
        <v>187.98000000000002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982123</v>
      </c>
      <c r="G23" s="402">
        <v>67.489999999999995</v>
      </c>
      <c r="H23" s="384">
        <v>7.94</v>
      </c>
      <c r="I23" s="384">
        <v>2.99</v>
      </c>
      <c r="J23" s="384">
        <v>2.99</v>
      </c>
      <c r="K23" s="385"/>
      <c r="L23" s="386"/>
      <c r="M23" s="387">
        <v>4</v>
      </c>
      <c r="N23" s="384">
        <v>13</v>
      </c>
      <c r="O23" s="388">
        <v>103.34</v>
      </c>
      <c r="P23" s="194">
        <f t="shared" si="0"/>
        <v>201.75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60.3</v>
      </c>
      <c r="H24" s="452">
        <v>4.16</v>
      </c>
      <c r="I24" s="452">
        <v>1.56</v>
      </c>
      <c r="J24" s="452"/>
      <c r="K24" s="452"/>
      <c r="L24" s="454">
        <v>0.62</v>
      </c>
      <c r="M24" s="339">
        <v>5</v>
      </c>
      <c r="N24" s="150">
        <v>10.32</v>
      </c>
      <c r="O24" s="154">
        <v>103.34</v>
      </c>
      <c r="P24" s="194">
        <f t="shared" si="0"/>
        <v>185.3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846621</v>
      </c>
      <c r="G25" s="451">
        <v>60.3</v>
      </c>
      <c r="H25" s="452">
        <v>4.16</v>
      </c>
      <c r="I25" s="452">
        <v>1.56</v>
      </c>
      <c r="J25" s="452"/>
      <c r="K25" s="452"/>
      <c r="L25" s="454">
        <v>0.62</v>
      </c>
      <c r="M25" s="339">
        <v>5</v>
      </c>
      <c r="N25" s="150">
        <v>10.32</v>
      </c>
      <c r="O25" s="154">
        <v>103.34</v>
      </c>
      <c r="P25" s="194">
        <f t="shared" si="0"/>
        <v>185.3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60.3</v>
      </c>
      <c r="H26" s="393">
        <v>4.16</v>
      </c>
      <c r="I26" s="393">
        <v>1.56</v>
      </c>
      <c r="J26" s="393"/>
      <c r="K26" s="393"/>
      <c r="L26" s="395">
        <v>0.62</v>
      </c>
      <c r="M26" s="401">
        <v>5</v>
      </c>
      <c r="N26" s="393">
        <v>18</v>
      </c>
      <c r="O26" s="400">
        <v>103.34</v>
      </c>
      <c r="P26" s="194">
        <f t="shared" si="0"/>
        <v>192.98000000000002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60.3</v>
      </c>
      <c r="H27" s="384">
        <v>4.16</v>
      </c>
      <c r="I27" s="384">
        <v>1.56</v>
      </c>
      <c r="J27" s="384"/>
      <c r="K27" s="384"/>
      <c r="L27" s="386">
        <v>0.62</v>
      </c>
      <c r="M27" s="387">
        <v>5</v>
      </c>
      <c r="N27" s="384">
        <v>18</v>
      </c>
      <c r="O27" s="388">
        <v>103.34</v>
      </c>
      <c r="P27" s="194">
        <f t="shared" si="0"/>
        <v>192.98000000000002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760503</v>
      </c>
      <c r="G28" s="380">
        <v>60.3</v>
      </c>
      <c r="H28" s="384">
        <v>4.16</v>
      </c>
      <c r="I28" s="384">
        <v>1.56</v>
      </c>
      <c r="J28" s="384"/>
      <c r="K28" s="384"/>
      <c r="L28" s="386">
        <v>0.62</v>
      </c>
      <c r="M28" s="387">
        <v>4.8099999999999996</v>
      </c>
      <c r="N28" s="384">
        <v>18</v>
      </c>
      <c r="O28" s="388">
        <v>103.34</v>
      </c>
      <c r="P28" s="194">
        <f t="shared" si="0"/>
        <v>192.79000000000002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60.3</v>
      </c>
      <c r="H29" s="150">
        <v>4.16</v>
      </c>
      <c r="I29" s="150">
        <v>1.56</v>
      </c>
      <c r="J29" s="150"/>
      <c r="K29" s="150"/>
      <c r="L29" s="170">
        <v>0.62</v>
      </c>
      <c r="M29" s="339">
        <v>5</v>
      </c>
      <c r="N29" s="150">
        <v>21.25</v>
      </c>
      <c r="O29" s="154">
        <v>103.34</v>
      </c>
      <c r="P29" s="194">
        <f t="shared" si="0"/>
        <v>196.23000000000002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914712</v>
      </c>
      <c r="G30" s="345">
        <v>62.47</v>
      </c>
      <c r="H30" s="150">
        <v>3</v>
      </c>
      <c r="I30" s="150">
        <v>5</v>
      </c>
      <c r="J30" s="150">
        <v>3</v>
      </c>
      <c r="K30" s="149"/>
      <c r="L30" s="170"/>
      <c r="M30" s="339">
        <v>5</v>
      </c>
      <c r="N30" s="150">
        <v>21.25</v>
      </c>
      <c r="O30" s="154">
        <v>103.34</v>
      </c>
      <c r="P30" s="194">
        <f t="shared" si="0"/>
        <v>203.06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60.3</v>
      </c>
      <c r="H31" s="384">
        <v>4.16</v>
      </c>
      <c r="I31" s="384">
        <v>1.56</v>
      </c>
      <c r="J31" s="384"/>
      <c r="K31" s="384"/>
      <c r="L31" s="386">
        <v>0.62</v>
      </c>
      <c r="M31" s="387">
        <v>5</v>
      </c>
      <c r="N31" s="384">
        <v>6.68</v>
      </c>
      <c r="O31" s="399">
        <v>103.37</v>
      </c>
      <c r="P31" s="194">
        <f t="shared" si="0"/>
        <v>181.69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60.3</v>
      </c>
      <c r="H32" s="393">
        <v>4.16</v>
      </c>
      <c r="I32" s="393">
        <v>1.56</v>
      </c>
      <c r="J32" s="393"/>
      <c r="K32" s="393"/>
      <c r="L32" s="395">
        <v>0.62</v>
      </c>
      <c r="M32" s="396">
        <v>4.8099999999999996</v>
      </c>
      <c r="N32" s="393">
        <v>6.68</v>
      </c>
      <c r="O32" s="397">
        <v>103.37</v>
      </c>
      <c r="P32" s="194">
        <f t="shared" si="0"/>
        <v>181.5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62.47</v>
      </c>
      <c r="H33" s="384">
        <v>3</v>
      </c>
      <c r="I33" s="384">
        <v>5</v>
      </c>
      <c r="J33" s="384">
        <v>3</v>
      </c>
      <c r="K33" s="385"/>
      <c r="L33" s="386"/>
      <c r="M33" s="387">
        <v>5</v>
      </c>
      <c r="N33" s="384">
        <v>6.68</v>
      </c>
      <c r="O33" s="399">
        <v>103.37</v>
      </c>
      <c r="P33" s="194">
        <f t="shared" si="0"/>
        <v>188.52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62.47</v>
      </c>
      <c r="H34" s="384">
        <v>3</v>
      </c>
      <c r="I34" s="384">
        <v>5</v>
      </c>
      <c r="J34" s="384">
        <v>3</v>
      </c>
      <c r="K34" s="385"/>
      <c r="L34" s="386"/>
      <c r="M34" s="387">
        <v>5</v>
      </c>
      <c r="N34" s="384">
        <v>6.68</v>
      </c>
      <c r="O34" s="399">
        <v>102.4</v>
      </c>
      <c r="P34" s="194">
        <f t="shared" si="0"/>
        <v>187.55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62.47</v>
      </c>
      <c r="H35" s="384">
        <v>3</v>
      </c>
      <c r="I35" s="384">
        <v>5</v>
      </c>
      <c r="J35" s="384">
        <v>3</v>
      </c>
      <c r="K35" s="385"/>
      <c r="L35" s="386"/>
      <c r="M35" s="387">
        <v>4.8099999999999996</v>
      </c>
      <c r="N35" s="384">
        <v>6.68</v>
      </c>
      <c r="O35" s="399">
        <v>102.4</v>
      </c>
      <c r="P35" s="194">
        <f t="shared" si="0"/>
        <v>187.36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898058</v>
      </c>
      <c r="G36" s="403">
        <v>62.47</v>
      </c>
      <c r="H36" s="393">
        <v>3</v>
      </c>
      <c r="I36" s="393">
        <v>5</v>
      </c>
      <c r="J36" s="393">
        <v>3</v>
      </c>
      <c r="K36" s="394"/>
      <c r="L36" s="395"/>
      <c r="M36" s="396">
        <v>4.8099999999999996</v>
      </c>
      <c r="N36" s="393">
        <v>6.68</v>
      </c>
      <c r="O36" s="397">
        <v>103.37</v>
      </c>
      <c r="P36" s="194">
        <f t="shared" si="0"/>
        <v>188.33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69.430000000000007</v>
      </c>
      <c r="H37" s="150">
        <v>10.11</v>
      </c>
      <c r="I37" s="150">
        <v>11.91</v>
      </c>
      <c r="J37" s="150"/>
      <c r="K37" s="150">
        <v>0.18</v>
      </c>
      <c r="L37" s="170"/>
      <c r="M37" s="339">
        <v>4.8099999999999996</v>
      </c>
      <c r="N37" s="150">
        <v>18</v>
      </c>
      <c r="O37" s="153">
        <v>102.4</v>
      </c>
      <c r="P37" s="194">
        <f t="shared" si="0"/>
        <v>216.84000000000003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>
        <v>1</v>
      </c>
      <c r="E38" s="140" t="s">
        <v>157</v>
      </c>
      <c r="F38" s="383"/>
      <c r="G38" s="168">
        <v>69.430000000000007</v>
      </c>
      <c r="H38" s="150">
        <v>10.11</v>
      </c>
      <c r="I38" s="150">
        <v>11.91</v>
      </c>
      <c r="J38" s="150"/>
      <c r="K38" s="150">
        <v>0.18</v>
      </c>
      <c r="L38" s="170"/>
      <c r="M38" s="339">
        <v>4.8099999999999996</v>
      </c>
      <c r="N38" s="150">
        <v>18</v>
      </c>
      <c r="O38" s="153">
        <v>103.37</v>
      </c>
      <c r="P38" s="194">
        <f t="shared" si="0"/>
        <v>217.81</v>
      </c>
    </row>
    <row r="39" spans="1:16" ht="8.25" customHeight="1" thickBot="1" x14ac:dyDescent="0.3">
      <c r="A39" s="185" t="s">
        <v>44</v>
      </c>
      <c r="B39" s="11">
        <v>10</v>
      </c>
      <c r="C39" s="11">
        <v>3</v>
      </c>
      <c r="D39" s="11">
        <v>1</v>
      </c>
      <c r="E39" s="140" t="s">
        <v>157</v>
      </c>
      <c r="F39" s="383"/>
      <c r="G39" s="168">
        <v>60.3</v>
      </c>
      <c r="H39" s="150">
        <v>4.16</v>
      </c>
      <c r="I39" s="150">
        <v>1.56</v>
      </c>
      <c r="J39" s="150"/>
      <c r="K39" s="150"/>
      <c r="L39" s="170">
        <v>0.62</v>
      </c>
      <c r="M39" s="339">
        <v>5</v>
      </c>
      <c r="N39" s="150">
        <v>18</v>
      </c>
      <c r="O39" s="153">
        <v>103.37</v>
      </c>
      <c r="P39" s="194">
        <f t="shared" si="0"/>
        <v>193.01</v>
      </c>
    </row>
    <row r="40" spans="1:16" ht="8.25" customHeight="1" thickBot="1" x14ac:dyDescent="0.3">
      <c r="A40" s="185" t="s">
        <v>44</v>
      </c>
      <c r="B40" s="11">
        <v>10</v>
      </c>
      <c r="C40" s="11">
        <v>5</v>
      </c>
      <c r="D40" s="11"/>
      <c r="E40" s="140" t="s">
        <v>157</v>
      </c>
      <c r="F40" s="383"/>
      <c r="G40" s="168">
        <v>60.3</v>
      </c>
      <c r="H40" s="150">
        <v>4.16</v>
      </c>
      <c r="I40" s="150">
        <v>1.56</v>
      </c>
      <c r="J40" s="150"/>
      <c r="K40" s="150"/>
      <c r="L40" s="170">
        <v>0.62</v>
      </c>
      <c r="M40" s="339">
        <v>4.8099999999999996</v>
      </c>
      <c r="N40" s="150">
        <v>18</v>
      </c>
      <c r="O40" s="153">
        <v>102.4</v>
      </c>
      <c r="P40" s="194">
        <f t="shared" si="0"/>
        <v>191.85000000000002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>
        <v>1</v>
      </c>
      <c r="E41" s="140" t="s">
        <v>157</v>
      </c>
      <c r="F41" s="383">
        <v>835944</v>
      </c>
      <c r="G41" s="168">
        <v>60.3</v>
      </c>
      <c r="H41" s="150">
        <v>4.16</v>
      </c>
      <c r="I41" s="150">
        <v>1.56</v>
      </c>
      <c r="J41" s="150"/>
      <c r="K41" s="150"/>
      <c r="L41" s="170">
        <v>0.62</v>
      </c>
      <c r="M41" s="339">
        <v>4.8099999999999996</v>
      </c>
      <c r="N41" s="150">
        <v>18</v>
      </c>
      <c r="O41" s="153">
        <v>103.37</v>
      </c>
      <c r="P41" s="194">
        <f t="shared" si="0"/>
        <v>192.82</v>
      </c>
    </row>
    <row r="42" spans="1:16" ht="8.25" customHeight="1" thickBot="1" x14ac:dyDescent="0.3">
      <c r="A42" s="389" t="s">
        <v>45</v>
      </c>
      <c r="B42" s="390">
        <v>4</v>
      </c>
      <c r="C42" s="390">
        <v>5</v>
      </c>
      <c r="D42" s="390"/>
      <c r="E42" s="391" t="s">
        <v>157</v>
      </c>
      <c r="F42" s="392"/>
      <c r="G42" s="389">
        <v>69.430000000000007</v>
      </c>
      <c r="H42" s="393">
        <v>10.11</v>
      </c>
      <c r="I42" s="393">
        <v>11.91</v>
      </c>
      <c r="J42" s="393"/>
      <c r="K42" s="393">
        <v>0.18</v>
      </c>
      <c r="L42" s="395"/>
      <c r="M42" s="401">
        <v>4.8099999999999996</v>
      </c>
      <c r="N42" s="393">
        <v>13.32</v>
      </c>
      <c r="O42" s="397">
        <v>102.4</v>
      </c>
      <c r="P42" s="194">
        <f t="shared" si="0"/>
        <v>212.16000000000003</v>
      </c>
    </row>
    <row r="43" spans="1:16" ht="8.25" customHeight="1" thickBot="1" x14ac:dyDescent="0.3">
      <c r="A43" s="380" t="s">
        <v>45</v>
      </c>
      <c r="B43" s="381">
        <v>4</v>
      </c>
      <c r="C43" s="381">
        <v>5</v>
      </c>
      <c r="D43" s="381">
        <v>1</v>
      </c>
      <c r="E43" s="398" t="s">
        <v>157</v>
      </c>
      <c r="F43" s="383"/>
      <c r="G43" s="380">
        <v>69.430000000000007</v>
      </c>
      <c r="H43" s="384">
        <v>10.11</v>
      </c>
      <c r="I43" s="384">
        <v>11.91</v>
      </c>
      <c r="J43" s="384"/>
      <c r="K43" s="385">
        <v>0.18</v>
      </c>
      <c r="L43" s="386"/>
      <c r="M43" s="387">
        <v>4.8099999999999996</v>
      </c>
      <c r="N43" s="384">
        <v>13.32</v>
      </c>
      <c r="O43" s="399">
        <v>103.37</v>
      </c>
      <c r="P43" s="194">
        <f t="shared" si="0"/>
        <v>213.13000000000002</v>
      </c>
    </row>
    <row r="44" spans="1:16" ht="8.25" customHeight="1" thickBot="1" x14ac:dyDescent="0.3">
      <c r="A44" s="380" t="s">
        <v>45</v>
      </c>
      <c r="B44" s="381">
        <v>10</v>
      </c>
      <c r="C44" s="381">
        <v>1</v>
      </c>
      <c r="D44" s="381">
        <v>1</v>
      </c>
      <c r="E44" s="398" t="s">
        <v>157</v>
      </c>
      <c r="F44" s="383"/>
      <c r="G44" s="380">
        <v>60.3</v>
      </c>
      <c r="H44" s="384">
        <v>4.16</v>
      </c>
      <c r="I44" s="384">
        <v>1.56</v>
      </c>
      <c r="J44" s="384"/>
      <c r="K44" s="384"/>
      <c r="L44" s="386">
        <v>0.62</v>
      </c>
      <c r="M44" s="404">
        <v>5</v>
      </c>
      <c r="N44" s="384">
        <v>13.32</v>
      </c>
      <c r="O44" s="399">
        <v>103.37</v>
      </c>
      <c r="P44" s="194">
        <f t="shared" si="0"/>
        <v>188.33</v>
      </c>
    </row>
    <row r="45" spans="1:16" ht="8.25" customHeight="1" thickBot="1" x14ac:dyDescent="0.3">
      <c r="A45" s="380" t="s">
        <v>45</v>
      </c>
      <c r="B45" s="381">
        <v>10</v>
      </c>
      <c r="C45" s="381">
        <v>5</v>
      </c>
      <c r="D45" s="381">
        <v>1</v>
      </c>
      <c r="E45" s="398" t="s">
        <v>157</v>
      </c>
      <c r="F45" s="383">
        <v>901226</v>
      </c>
      <c r="G45" s="380">
        <v>60.3</v>
      </c>
      <c r="H45" s="384">
        <v>4.16</v>
      </c>
      <c r="I45" s="384">
        <v>1.56</v>
      </c>
      <c r="J45" s="384"/>
      <c r="K45" s="384"/>
      <c r="L45" s="386">
        <v>0.62</v>
      </c>
      <c r="M45" s="387">
        <v>4.8099999999999996</v>
      </c>
      <c r="N45" s="384">
        <v>13.32</v>
      </c>
      <c r="O45" s="399">
        <v>103.37</v>
      </c>
      <c r="P45" s="194">
        <f t="shared" si="0"/>
        <v>188.14000000000001</v>
      </c>
    </row>
    <row r="46" spans="1:16" ht="8.25" customHeight="1" thickBot="1" x14ac:dyDescent="0.3">
      <c r="A46" s="185" t="s">
        <v>46</v>
      </c>
      <c r="B46" s="11">
        <v>4</v>
      </c>
      <c r="C46" s="11">
        <v>6</v>
      </c>
      <c r="D46" s="11"/>
      <c r="E46" s="140" t="s">
        <v>11</v>
      </c>
      <c r="F46" s="383"/>
      <c r="G46" s="168">
        <v>69.430000000000007</v>
      </c>
      <c r="H46" s="150">
        <v>10.11</v>
      </c>
      <c r="I46" s="150">
        <v>11.91</v>
      </c>
      <c r="J46" s="150"/>
      <c r="K46" s="150">
        <v>0.18</v>
      </c>
      <c r="L46" s="170"/>
      <c r="M46" s="339">
        <v>9.8800000000000008</v>
      </c>
      <c r="N46" s="150">
        <v>8.06</v>
      </c>
      <c r="O46" s="153">
        <v>104.61</v>
      </c>
      <c r="P46" s="194">
        <f t="shared" si="0"/>
        <v>214.18</v>
      </c>
    </row>
    <row r="47" spans="1:16" ht="8.25" customHeight="1" thickBot="1" x14ac:dyDescent="0.3">
      <c r="A47" s="187" t="s">
        <v>46</v>
      </c>
      <c r="B47" s="9">
        <v>4</v>
      </c>
      <c r="C47" s="9">
        <v>6</v>
      </c>
      <c r="D47" s="9">
        <v>1</v>
      </c>
      <c r="E47" s="139" t="s">
        <v>11</v>
      </c>
      <c r="F47" s="392"/>
      <c r="G47" s="171">
        <v>69.430000000000007</v>
      </c>
      <c r="H47" s="156">
        <v>10.11</v>
      </c>
      <c r="I47" s="156">
        <v>11.91</v>
      </c>
      <c r="J47" s="156"/>
      <c r="K47" s="156">
        <v>0.18</v>
      </c>
      <c r="L47" s="172"/>
      <c r="M47" s="342">
        <v>9.8800000000000008</v>
      </c>
      <c r="N47" s="156">
        <v>8.06</v>
      </c>
      <c r="O47" s="148">
        <v>105.58</v>
      </c>
      <c r="P47" s="194">
        <f t="shared" si="0"/>
        <v>215.15</v>
      </c>
    </row>
    <row r="48" spans="1:16" ht="8.25" customHeight="1" thickBot="1" x14ac:dyDescent="0.3">
      <c r="A48" s="185" t="s">
        <v>46</v>
      </c>
      <c r="B48" s="11">
        <v>10</v>
      </c>
      <c r="C48" s="11">
        <v>6</v>
      </c>
      <c r="D48" s="11">
        <v>1</v>
      </c>
      <c r="E48" s="140" t="s">
        <v>11</v>
      </c>
      <c r="F48" s="383">
        <v>930325</v>
      </c>
      <c r="G48" s="168">
        <v>60.3</v>
      </c>
      <c r="H48" s="150">
        <v>4.16</v>
      </c>
      <c r="I48" s="150">
        <v>1.56</v>
      </c>
      <c r="J48" s="150"/>
      <c r="K48" s="150"/>
      <c r="L48" s="170">
        <v>0.62</v>
      </c>
      <c r="M48" s="339">
        <v>9.8800000000000008</v>
      </c>
      <c r="N48" s="150">
        <v>8.06</v>
      </c>
      <c r="O48" s="153">
        <v>105.58</v>
      </c>
      <c r="P48" s="194">
        <f t="shared" si="0"/>
        <v>190.16</v>
      </c>
    </row>
    <row r="49" spans="1:16" ht="8.25" customHeight="1" thickBot="1" x14ac:dyDescent="0.3">
      <c r="A49" s="380" t="s">
        <v>47</v>
      </c>
      <c r="B49" s="381">
        <v>4</v>
      </c>
      <c r="C49" s="381">
        <v>6</v>
      </c>
      <c r="D49" s="381"/>
      <c r="E49" s="398" t="s">
        <v>11</v>
      </c>
      <c r="F49" s="383">
        <v>893023</v>
      </c>
      <c r="G49" s="380">
        <v>69.430000000000007</v>
      </c>
      <c r="H49" s="384">
        <v>10.11</v>
      </c>
      <c r="I49" s="384">
        <v>11.91</v>
      </c>
      <c r="J49" s="384"/>
      <c r="K49" s="384">
        <v>0.18</v>
      </c>
      <c r="L49" s="386"/>
      <c r="M49" s="387">
        <v>9.8800000000000008</v>
      </c>
      <c r="N49" s="384">
        <v>18</v>
      </c>
      <c r="O49" s="399">
        <v>104.61</v>
      </c>
      <c r="P49" s="194">
        <f t="shared" si="0"/>
        <v>224.12</v>
      </c>
    </row>
    <row r="50" spans="1:16" ht="8.25" customHeight="1" thickBot="1" x14ac:dyDescent="0.3">
      <c r="A50" s="185" t="s">
        <v>48</v>
      </c>
      <c r="B50" s="11">
        <v>4</v>
      </c>
      <c r="C50" s="11">
        <v>5</v>
      </c>
      <c r="D50" s="11"/>
      <c r="E50" s="140" t="s">
        <v>157</v>
      </c>
      <c r="F50" s="383">
        <v>832923</v>
      </c>
      <c r="G50" s="168">
        <v>69.430000000000007</v>
      </c>
      <c r="H50" s="150">
        <v>10.11</v>
      </c>
      <c r="I50" s="150">
        <v>11.91</v>
      </c>
      <c r="J50" s="150"/>
      <c r="K50" s="149">
        <v>0.18</v>
      </c>
      <c r="L50" s="170"/>
      <c r="M50" s="339">
        <v>4.8099999999999996</v>
      </c>
      <c r="N50" s="150">
        <v>26.88</v>
      </c>
      <c r="O50" s="153">
        <v>102.4</v>
      </c>
      <c r="P50" s="194">
        <f t="shared" si="0"/>
        <v>225.72000000000003</v>
      </c>
    </row>
    <row r="51" spans="1:16" ht="8.25" customHeight="1" thickBot="1" x14ac:dyDescent="0.3">
      <c r="A51" s="389" t="s">
        <v>10</v>
      </c>
      <c r="B51" s="390">
        <v>4</v>
      </c>
      <c r="C51" s="390">
        <v>5</v>
      </c>
      <c r="D51" s="390"/>
      <c r="E51" s="391" t="s">
        <v>157</v>
      </c>
      <c r="F51" s="392">
        <v>763696</v>
      </c>
      <c r="G51" s="460">
        <v>69.430000000000007</v>
      </c>
      <c r="H51" s="461">
        <v>10.11</v>
      </c>
      <c r="I51" s="461">
        <v>11.91</v>
      </c>
      <c r="J51" s="461"/>
      <c r="K51" s="462">
        <v>0.18</v>
      </c>
      <c r="L51" s="395"/>
      <c r="M51" s="396">
        <v>4.8099999999999996</v>
      </c>
      <c r="N51" s="393">
        <v>14.4</v>
      </c>
      <c r="O51" s="397">
        <v>102.4</v>
      </c>
      <c r="P51" s="194">
        <f t="shared" si="0"/>
        <v>213.24</v>
      </c>
    </row>
    <row r="52" spans="1:16" ht="8.25" customHeight="1" thickBot="1" x14ac:dyDescent="0.3">
      <c r="A52" s="185" t="s">
        <v>49</v>
      </c>
      <c r="B52" s="11">
        <v>4</v>
      </c>
      <c r="C52" s="11">
        <v>4</v>
      </c>
      <c r="D52" s="11"/>
      <c r="E52" s="140" t="s">
        <v>157</v>
      </c>
      <c r="F52" s="383"/>
      <c r="G52" s="168">
        <v>69.430000000000007</v>
      </c>
      <c r="H52" s="150">
        <v>10.11</v>
      </c>
      <c r="I52" s="150">
        <v>11.91</v>
      </c>
      <c r="J52" s="150"/>
      <c r="K52" s="149">
        <v>0.18</v>
      </c>
      <c r="L52" s="170"/>
      <c r="M52" s="339">
        <v>5</v>
      </c>
      <c r="N52" s="150">
        <v>15.28</v>
      </c>
      <c r="O52" s="153">
        <v>102.4</v>
      </c>
      <c r="P52" s="194">
        <f t="shared" si="0"/>
        <v>214.31</v>
      </c>
    </row>
    <row r="53" spans="1:16" ht="8.25" customHeight="1" thickBot="1" x14ac:dyDescent="0.3">
      <c r="A53" s="185" t="s">
        <v>49</v>
      </c>
      <c r="B53" s="11">
        <v>4</v>
      </c>
      <c r="C53" s="11">
        <v>5</v>
      </c>
      <c r="D53" s="11"/>
      <c r="E53" s="140" t="s">
        <v>157</v>
      </c>
      <c r="F53" s="383"/>
      <c r="G53" s="168">
        <v>69.430000000000007</v>
      </c>
      <c r="H53" s="150">
        <v>10.11</v>
      </c>
      <c r="I53" s="150">
        <v>11.91</v>
      </c>
      <c r="J53" s="150"/>
      <c r="K53" s="149">
        <v>0.18</v>
      </c>
      <c r="L53" s="170"/>
      <c r="M53" s="339">
        <v>4.8099999999999996</v>
      </c>
      <c r="N53" s="150">
        <v>15.28</v>
      </c>
      <c r="O53" s="153">
        <v>102.4</v>
      </c>
      <c r="P53" s="194">
        <f t="shared" si="0"/>
        <v>214.12</v>
      </c>
    </row>
    <row r="54" spans="1:16" ht="8.25" customHeight="1" thickBot="1" x14ac:dyDescent="0.3">
      <c r="A54" s="185" t="s">
        <v>49</v>
      </c>
      <c r="B54" s="11">
        <v>19</v>
      </c>
      <c r="C54" s="11">
        <v>4</v>
      </c>
      <c r="D54" s="11"/>
      <c r="E54" s="140" t="s">
        <v>157</v>
      </c>
      <c r="F54" s="383"/>
      <c r="G54" s="345">
        <v>62.47</v>
      </c>
      <c r="H54" s="150">
        <v>3</v>
      </c>
      <c r="I54" s="150">
        <v>5</v>
      </c>
      <c r="J54" s="150">
        <v>3</v>
      </c>
      <c r="K54" s="149"/>
      <c r="L54" s="170"/>
      <c r="M54" s="339">
        <v>5</v>
      </c>
      <c r="N54" s="150">
        <v>15.28</v>
      </c>
      <c r="O54" s="153">
        <v>102.4</v>
      </c>
      <c r="P54" s="194">
        <f t="shared" si="0"/>
        <v>196.15</v>
      </c>
    </row>
    <row r="55" spans="1:16" ht="8.25" customHeight="1" thickBot="1" x14ac:dyDescent="0.3">
      <c r="A55" s="185" t="s">
        <v>49</v>
      </c>
      <c r="B55" s="11">
        <v>19</v>
      </c>
      <c r="C55" s="11">
        <v>5</v>
      </c>
      <c r="D55" s="11"/>
      <c r="E55" s="140" t="s">
        <v>157</v>
      </c>
      <c r="F55" s="383">
        <v>916349</v>
      </c>
      <c r="G55" s="345">
        <v>62.47</v>
      </c>
      <c r="H55" s="150">
        <v>3</v>
      </c>
      <c r="I55" s="150">
        <v>5</v>
      </c>
      <c r="J55" s="150">
        <v>3</v>
      </c>
      <c r="K55" s="149"/>
      <c r="L55" s="170"/>
      <c r="M55" s="339">
        <v>4.8099999999999996</v>
      </c>
      <c r="N55" s="150">
        <v>15.28</v>
      </c>
      <c r="O55" s="153">
        <v>102.4</v>
      </c>
      <c r="P55" s="194">
        <f t="shared" si="0"/>
        <v>195.96</v>
      </c>
    </row>
    <row r="56" spans="1:16" ht="8.25" customHeight="1" thickBot="1" x14ac:dyDescent="0.3">
      <c r="A56" s="389" t="s">
        <v>50</v>
      </c>
      <c r="B56" s="390">
        <v>4</v>
      </c>
      <c r="C56" s="390">
        <v>7</v>
      </c>
      <c r="D56" s="390"/>
      <c r="E56" s="391" t="s">
        <v>157</v>
      </c>
      <c r="F56" s="392"/>
      <c r="G56" s="389">
        <v>69.430000000000007</v>
      </c>
      <c r="H56" s="393">
        <v>10.11</v>
      </c>
      <c r="I56" s="393">
        <v>11.91</v>
      </c>
      <c r="J56" s="393"/>
      <c r="K56" s="394">
        <v>0.18</v>
      </c>
      <c r="L56" s="395"/>
      <c r="M56" s="396">
        <v>5</v>
      </c>
      <c r="N56" s="393">
        <v>18</v>
      </c>
      <c r="O56" s="397">
        <v>102.4</v>
      </c>
      <c r="P56" s="194">
        <f t="shared" si="0"/>
        <v>217.03000000000003</v>
      </c>
    </row>
    <row r="57" spans="1:16" ht="8.25" customHeight="1" thickBot="1" x14ac:dyDescent="0.3">
      <c r="A57" s="380" t="s">
        <v>50</v>
      </c>
      <c r="B57" s="381">
        <v>19</v>
      </c>
      <c r="C57" s="381">
        <v>5</v>
      </c>
      <c r="D57" s="381"/>
      <c r="E57" s="398" t="s">
        <v>157</v>
      </c>
      <c r="F57" s="383"/>
      <c r="G57" s="402">
        <v>62.47</v>
      </c>
      <c r="H57" s="384">
        <v>3</v>
      </c>
      <c r="I57" s="384">
        <v>5</v>
      </c>
      <c r="J57" s="384">
        <v>3</v>
      </c>
      <c r="K57" s="385"/>
      <c r="L57" s="386"/>
      <c r="M57" s="387">
        <v>4.8099999999999996</v>
      </c>
      <c r="N57" s="384">
        <v>18</v>
      </c>
      <c r="O57" s="399">
        <v>102.4</v>
      </c>
      <c r="P57" s="194">
        <f t="shared" si="0"/>
        <v>198.68</v>
      </c>
    </row>
    <row r="58" spans="1:16" ht="8.25" customHeight="1" thickBot="1" x14ac:dyDescent="0.3">
      <c r="A58" s="380" t="s">
        <v>50</v>
      </c>
      <c r="B58" s="381">
        <v>19</v>
      </c>
      <c r="C58" s="381">
        <v>7</v>
      </c>
      <c r="D58" s="381"/>
      <c r="E58" s="398" t="s">
        <v>157</v>
      </c>
      <c r="F58" s="383">
        <v>1115846</v>
      </c>
      <c r="G58" s="402">
        <v>62.47</v>
      </c>
      <c r="H58" s="384">
        <v>3</v>
      </c>
      <c r="I58" s="384">
        <v>5</v>
      </c>
      <c r="J58" s="384">
        <v>3</v>
      </c>
      <c r="K58" s="385"/>
      <c r="L58" s="386"/>
      <c r="M58" s="387">
        <v>5</v>
      </c>
      <c r="N58" s="384">
        <v>18</v>
      </c>
      <c r="O58" s="399">
        <v>102.4</v>
      </c>
      <c r="P58" s="194">
        <f t="shared" si="0"/>
        <v>198.87</v>
      </c>
    </row>
    <row r="59" spans="1:16" ht="8.25" customHeight="1" thickBot="1" x14ac:dyDescent="0.3">
      <c r="A59" s="185" t="s">
        <v>51</v>
      </c>
      <c r="B59" s="11">
        <v>4</v>
      </c>
      <c r="C59" s="11">
        <v>5</v>
      </c>
      <c r="D59" s="11"/>
      <c r="E59" s="140" t="s">
        <v>157</v>
      </c>
      <c r="F59" s="383"/>
      <c r="G59" s="168">
        <v>69.430000000000007</v>
      </c>
      <c r="H59" s="150">
        <v>10.11</v>
      </c>
      <c r="I59" s="150">
        <v>11.91</v>
      </c>
      <c r="J59" s="150"/>
      <c r="K59" s="149">
        <v>0.18</v>
      </c>
      <c r="L59" s="170"/>
      <c r="M59" s="339">
        <v>4.8099999999999996</v>
      </c>
      <c r="N59" s="150">
        <v>18</v>
      </c>
      <c r="O59" s="153">
        <v>102.4</v>
      </c>
      <c r="P59" s="194">
        <f t="shared" si="0"/>
        <v>216.84000000000003</v>
      </c>
    </row>
    <row r="60" spans="1:16" ht="8.25" customHeight="1" thickBot="1" x14ac:dyDescent="0.3">
      <c r="A60" s="185" t="s">
        <v>51</v>
      </c>
      <c r="B60" s="11">
        <v>4</v>
      </c>
      <c r="C60" s="11">
        <v>7</v>
      </c>
      <c r="D60" s="11"/>
      <c r="E60" s="140" t="s">
        <v>157</v>
      </c>
      <c r="F60" s="383">
        <v>972904</v>
      </c>
      <c r="G60" s="168">
        <v>69.430000000000007</v>
      </c>
      <c r="H60" s="150">
        <v>10.11</v>
      </c>
      <c r="I60" s="150">
        <v>11.91</v>
      </c>
      <c r="J60" s="150"/>
      <c r="K60" s="149">
        <v>0.18</v>
      </c>
      <c r="L60" s="170"/>
      <c r="M60" s="339">
        <v>5</v>
      </c>
      <c r="N60" s="150">
        <v>18</v>
      </c>
      <c r="O60" s="153">
        <v>102.4</v>
      </c>
      <c r="P60" s="194">
        <f t="shared" si="0"/>
        <v>217.03000000000003</v>
      </c>
    </row>
    <row r="61" spans="1:16" ht="8.25" customHeight="1" thickBot="1" x14ac:dyDescent="0.3">
      <c r="A61" s="389" t="s">
        <v>52</v>
      </c>
      <c r="B61" s="390">
        <v>10</v>
      </c>
      <c r="C61" s="390">
        <v>1</v>
      </c>
      <c r="D61" s="390">
        <v>1</v>
      </c>
      <c r="E61" s="400" t="s">
        <v>156</v>
      </c>
      <c r="F61" s="392"/>
      <c r="G61" s="389">
        <v>60.3</v>
      </c>
      <c r="H61" s="393">
        <v>4.16</v>
      </c>
      <c r="I61" s="393">
        <v>1.56</v>
      </c>
      <c r="J61" s="393"/>
      <c r="K61" s="393"/>
      <c r="L61" s="395">
        <v>0.62</v>
      </c>
      <c r="M61" s="401">
        <v>5</v>
      </c>
      <c r="N61" s="393">
        <v>14.19</v>
      </c>
      <c r="O61" s="400">
        <v>103.34</v>
      </c>
      <c r="P61" s="194">
        <f t="shared" si="0"/>
        <v>189.17000000000002</v>
      </c>
    </row>
    <row r="62" spans="1:16" ht="8.25" customHeight="1" thickBot="1" x14ac:dyDescent="0.3">
      <c r="A62" s="380" t="s">
        <v>52</v>
      </c>
      <c r="B62" s="381">
        <v>10</v>
      </c>
      <c r="C62" s="381">
        <v>2</v>
      </c>
      <c r="D62" s="381">
        <v>1</v>
      </c>
      <c r="E62" s="388" t="s">
        <v>156</v>
      </c>
      <c r="F62" s="383">
        <v>740012</v>
      </c>
      <c r="G62" s="380">
        <v>60.3</v>
      </c>
      <c r="H62" s="384">
        <v>4.16</v>
      </c>
      <c r="I62" s="384">
        <v>1.56</v>
      </c>
      <c r="J62" s="384"/>
      <c r="K62" s="384"/>
      <c r="L62" s="386">
        <v>0.62</v>
      </c>
      <c r="M62" s="387">
        <v>5</v>
      </c>
      <c r="N62" s="384">
        <v>14.19</v>
      </c>
      <c r="O62" s="388">
        <v>103.34</v>
      </c>
      <c r="P62" s="194">
        <f t="shared" si="0"/>
        <v>189.17000000000002</v>
      </c>
    </row>
    <row r="63" spans="1:16" ht="8.25" customHeight="1" thickBot="1" x14ac:dyDescent="0.3">
      <c r="A63" s="185" t="s">
        <v>53</v>
      </c>
      <c r="B63" s="11">
        <v>10</v>
      </c>
      <c r="C63" s="11">
        <v>1</v>
      </c>
      <c r="D63" s="11">
        <v>1</v>
      </c>
      <c r="E63" s="134" t="s">
        <v>156</v>
      </c>
      <c r="F63" s="383"/>
      <c r="G63" s="451">
        <v>60.3</v>
      </c>
      <c r="H63" s="452">
        <v>4.16</v>
      </c>
      <c r="I63" s="452">
        <v>1.56</v>
      </c>
      <c r="J63" s="452"/>
      <c r="K63" s="452"/>
      <c r="L63" s="454">
        <v>0.62</v>
      </c>
      <c r="M63" s="344">
        <v>5</v>
      </c>
      <c r="N63" s="150">
        <v>25.41</v>
      </c>
      <c r="O63" s="154">
        <v>103.34</v>
      </c>
      <c r="P63" s="194">
        <f t="shared" si="0"/>
        <v>200.39</v>
      </c>
    </row>
    <row r="64" spans="1:16" ht="8.25" customHeight="1" thickBot="1" x14ac:dyDescent="0.3">
      <c r="A64" s="185" t="s">
        <v>53</v>
      </c>
      <c r="B64" s="11">
        <v>10</v>
      </c>
      <c r="C64" s="11">
        <v>5</v>
      </c>
      <c r="D64" s="11">
        <v>1</v>
      </c>
      <c r="E64" s="134" t="s">
        <v>156</v>
      </c>
      <c r="F64" s="407">
        <v>846148</v>
      </c>
      <c r="G64" s="451">
        <v>60.3</v>
      </c>
      <c r="H64" s="452">
        <v>4.16</v>
      </c>
      <c r="I64" s="452">
        <v>1.56</v>
      </c>
      <c r="J64" s="452"/>
      <c r="K64" s="452"/>
      <c r="L64" s="454">
        <v>0.62</v>
      </c>
      <c r="M64" s="195">
        <v>4.8099999999999996</v>
      </c>
      <c r="N64" s="150">
        <v>25.41</v>
      </c>
      <c r="O64" s="154">
        <v>103.34</v>
      </c>
      <c r="P64" s="194">
        <f t="shared" si="0"/>
        <v>200.2</v>
      </c>
    </row>
    <row r="65" spans="1:16" ht="8.25" customHeight="1" thickBot="1" x14ac:dyDescent="0.3">
      <c r="A65" s="380" t="s">
        <v>54</v>
      </c>
      <c r="B65" s="381">
        <v>10</v>
      </c>
      <c r="C65" s="381">
        <v>1</v>
      </c>
      <c r="D65" s="405">
        <v>1</v>
      </c>
      <c r="E65" s="385" t="s">
        <v>156</v>
      </c>
      <c r="F65" s="415">
        <v>918642</v>
      </c>
      <c r="G65" s="380">
        <v>60.3</v>
      </c>
      <c r="H65" s="384">
        <v>4.16</v>
      </c>
      <c r="I65" s="384">
        <v>1.56</v>
      </c>
      <c r="J65" s="384"/>
      <c r="K65" s="384"/>
      <c r="L65" s="386">
        <v>0.62</v>
      </c>
      <c r="M65" s="404">
        <v>5</v>
      </c>
      <c r="N65" s="399">
        <v>24.82</v>
      </c>
      <c r="O65" s="388">
        <v>103.34</v>
      </c>
      <c r="P65" s="194">
        <f t="shared" si="0"/>
        <v>199.8</v>
      </c>
    </row>
    <row r="66" spans="1:16" ht="8.25" customHeight="1" thickBot="1" x14ac:dyDescent="0.3">
      <c r="A66" s="185" t="s">
        <v>7</v>
      </c>
      <c r="B66" s="11">
        <v>10</v>
      </c>
      <c r="C66" s="11">
        <v>2</v>
      </c>
      <c r="D66" s="55">
        <v>1</v>
      </c>
      <c r="E66" s="38" t="s">
        <v>156</v>
      </c>
      <c r="F66" s="408">
        <v>1028383</v>
      </c>
      <c r="G66" s="451">
        <v>60.3</v>
      </c>
      <c r="H66" s="452">
        <v>4.16</v>
      </c>
      <c r="I66" s="452">
        <v>1.56</v>
      </c>
      <c r="J66" s="452"/>
      <c r="K66" s="452"/>
      <c r="L66" s="454">
        <v>0.62</v>
      </c>
      <c r="M66" s="339">
        <v>5</v>
      </c>
      <c r="N66" s="153">
        <v>27</v>
      </c>
      <c r="O66" s="157">
        <v>103.34</v>
      </c>
      <c r="P66" s="194">
        <f t="shared" si="0"/>
        <v>201.98000000000002</v>
      </c>
    </row>
    <row r="67" spans="1:16" ht="15" customHeight="1" thickBot="1" x14ac:dyDescent="0.3">
      <c r="A67" s="289" t="s">
        <v>150</v>
      </c>
      <c r="B67" s="48"/>
      <c r="C67" s="48"/>
      <c r="D67" s="48"/>
      <c r="E67" s="133"/>
      <c r="F67" s="409">
        <f>SUM(F5:F66)</f>
        <v>25554878</v>
      </c>
      <c r="G67" s="49"/>
      <c r="H67" s="441"/>
      <c r="I67" s="49"/>
      <c r="J67" s="49"/>
      <c r="K67" s="49"/>
      <c r="L67" s="133"/>
      <c r="M67" s="136"/>
      <c r="N67" s="377"/>
      <c r="O67" s="136"/>
      <c r="P67" s="194"/>
    </row>
    <row r="68" spans="1:16" ht="8.25" customHeight="1" thickBot="1" x14ac:dyDescent="0.3">
      <c r="A68" s="182" t="s">
        <v>7</v>
      </c>
      <c r="B68" s="183">
        <v>10</v>
      </c>
      <c r="C68" s="191"/>
      <c r="D68" s="353">
        <v>1</v>
      </c>
      <c r="E68" s="191" t="s">
        <v>156</v>
      </c>
      <c r="F68" s="410">
        <v>2401440</v>
      </c>
      <c r="G68" s="168">
        <v>60.3</v>
      </c>
      <c r="H68" s="150">
        <v>4.16</v>
      </c>
      <c r="I68" s="150">
        <v>1.56</v>
      </c>
      <c r="J68" s="149"/>
      <c r="K68" s="150"/>
      <c r="L68" s="170">
        <v>0.62</v>
      </c>
      <c r="M68" s="195">
        <v>38</v>
      </c>
      <c r="N68" s="153">
        <v>124.81</v>
      </c>
      <c r="O68" s="154">
        <v>102.81</v>
      </c>
      <c r="P68" s="194">
        <f t="shared" ref="P68:P74" si="1">SUM(G68:O68)</f>
        <v>332.26</v>
      </c>
    </row>
    <row r="69" spans="1:16" ht="8.25" customHeight="1" thickBot="1" x14ac:dyDescent="0.3">
      <c r="A69" s="185" t="s">
        <v>6</v>
      </c>
      <c r="B69" s="11">
        <v>10</v>
      </c>
      <c r="C69" s="11">
        <v>1</v>
      </c>
      <c r="D69" s="55">
        <v>1</v>
      </c>
      <c r="E69" s="33" t="s">
        <v>156</v>
      </c>
      <c r="F69" s="411">
        <v>152314</v>
      </c>
      <c r="G69" s="168">
        <v>60.3</v>
      </c>
      <c r="H69" s="150">
        <v>4.16</v>
      </c>
      <c r="I69" s="150">
        <v>1.56</v>
      </c>
      <c r="J69" s="149"/>
      <c r="K69" s="150"/>
      <c r="L69" s="170">
        <v>0.62</v>
      </c>
      <c r="M69" s="204">
        <v>5</v>
      </c>
      <c r="N69" s="153">
        <v>105</v>
      </c>
      <c r="O69" s="154">
        <v>103.34</v>
      </c>
      <c r="P69" s="194">
        <f t="shared" si="1"/>
        <v>279.98</v>
      </c>
    </row>
    <row r="70" spans="1:16" ht="8.25" customHeight="1" thickBot="1" x14ac:dyDescent="0.3">
      <c r="A70" s="185" t="s">
        <v>8</v>
      </c>
      <c r="B70" s="11">
        <v>10</v>
      </c>
      <c r="C70" s="11">
        <v>3</v>
      </c>
      <c r="D70" s="55">
        <v>1</v>
      </c>
      <c r="E70" s="33" t="s">
        <v>156</v>
      </c>
      <c r="F70" s="411">
        <v>80745</v>
      </c>
      <c r="G70" s="168">
        <v>60.3</v>
      </c>
      <c r="H70" s="150">
        <v>4.16</v>
      </c>
      <c r="I70" s="150">
        <v>1.56</v>
      </c>
      <c r="J70" s="149"/>
      <c r="K70" s="150"/>
      <c r="L70" s="170">
        <v>0.62</v>
      </c>
      <c r="M70" s="195">
        <v>5</v>
      </c>
      <c r="N70" s="153">
        <v>105</v>
      </c>
      <c r="O70" s="154">
        <v>103.34</v>
      </c>
      <c r="P70" s="194">
        <f t="shared" si="1"/>
        <v>279.98</v>
      </c>
    </row>
    <row r="71" spans="1:16" ht="8.25" customHeight="1" thickBot="1" x14ac:dyDescent="0.3">
      <c r="A71" s="171" t="s">
        <v>10</v>
      </c>
      <c r="B71" s="9">
        <v>4</v>
      </c>
      <c r="C71" s="9">
        <v>5</v>
      </c>
      <c r="D71" s="236"/>
      <c r="E71" s="9" t="s">
        <v>157</v>
      </c>
      <c r="F71" s="411">
        <v>217034</v>
      </c>
      <c r="G71" s="171">
        <v>69.430000000000007</v>
      </c>
      <c r="H71" s="156">
        <v>10.11</v>
      </c>
      <c r="I71" s="156">
        <v>11.91</v>
      </c>
      <c r="J71" s="156"/>
      <c r="K71" s="155">
        <v>0.18</v>
      </c>
      <c r="L71" s="172"/>
      <c r="M71" s="198">
        <f>4.81+35</f>
        <v>39.81</v>
      </c>
      <c r="N71" s="148">
        <v>105</v>
      </c>
      <c r="O71" s="148">
        <v>102.4</v>
      </c>
      <c r="P71" s="194">
        <f t="shared" si="1"/>
        <v>338.84000000000003</v>
      </c>
    </row>
    <row r="72" spans="1:16" ht="8.25" customHeight="1" thickBot="1" x14ac:dyDescent="0.3">
      <c r="A72" s="185" t="s">
        <v>22</v>
      </c>
      <c r="B72" s="11">
        <v>4</v>
      </c>
      <c r="C72" s="11">
        <v>5</v>
      </c>
      <c r="D72" s="55"/>
      <c r="E72" s="11" t="s">
        <v>157</v>
      </c>
      <c r="F72" s="411">
        <v>12801</v>
      </c>
      <c r="G72" s="168">
        <v>69.430000000000007</v>
      </c>
      <c r="H72" s="150">
        <v>10.11</v>
      </c>
      <c r="I72" s="150">
        <v>11.91</v>
      </c>
      <c r="J72" s="150"/>
      <c r="K72" s="149">
        <v>0.18</v>
      </c>
      <c r="L72" s="170"/>
      <c r="M72" s="195">
        <v>4.8099999999999996</v>
      </c>
      <c r="N72" s="153">
        <v>105</v>
      </c>
      <c r="O72" s="153">
        <v>102.4</v>
      </c>
      <c r="P72" s="194">
        <f t="shared" si="1"/>
        <v>303.84000000000003</v>
      </c>
    </row>
    <row r="73" spans="1:16" ht="8.25" customHeight="1" thickBot="1" x14ac:dyDescent="0.3">
      <c r="A73" s="185" t="s">
        <v>23</v>
      </c>
      <c r="B73" s="11">
        <v>10</v>
      </c>
      <c r="C73" s="11">
        <v>1</v>
      </c>
      <c r="D73" s="55">
        <v>1</v>
      </c>
      <c r="E73" s="33" t="s">
        <v>156</v>
      </c>
      <c r="F73" s="411">
        <v>12802</v>
      </c>
      <c r="G73" s="168">
        <v>60.3</v>
      </c>
      <c r="H73" s="150">
        <v>4.16</v>
      </c>
      <c r="I73" s="150">
        <v>1.56</v>
      </c>
      <c r="J73" s="149"/>
      <c r="K73" s="150"/>
      <c r="L73" s="170">
        <v>0.62</v>
      </c>
      <c r="M73" s="204">
        <v>5</v>
      </c>
      <c r="N73" s="153">
        <v>105</v>
      </c>
      <c r="O73" s="154">
        <v>103.34</v>
      </c>
      <c r="P73" s="194">
        <f t="shared" si="1"/>
        <v>279.98</v>
      </c>
    </row>
    <row r="74" spans="1:16" ht="8.25" customHeight="1" thickBot="1" x14ac:dyDescent="0.3">
      <c r="A74" s="187" t="s">
        <v>12</v>
      </c>
      <c r="B74" s="9">
        <v>19</v>
      </c>
      <c r="C74" s="9">
        <v>7</v>
      </c>
      <c r="D74" s="236"/>
      <c r="E74" s="236" t="s">
        <v>157</v>
      </c>
      <c r="F74" s="411">
        <v>2992</v>
      </c>
      <c r="G74" s="370">
        <v>62.47</v>
      </c>
      <c r="H74" s="174">
        <v>3</v>
      </c>
      <c r="I74" s="174">
        <v>5</v>
      </c>
      <c r="J74" s="174">
        <v>3</v>
      </c>
      <c r="K74" s="175"/>
      <c r="L74" s="176"/>
      <c r="M74" s="210">
        <v>18.760000000000002</v>
      </c>
      <c r="N74" s="158">
        <v>80.88</v>
      </c>
      <c r="O74" s="158">
        <v>102.4</v>
      </c>
      <c r="P74" s="194">
        <f t="shared" si="1"/>
        <v>275.51</v>
      </c>
    </row>
    <row r="75" spans="1:16" ht="12" customHeight="1" x14ac:dyDescent="0.25">
      <c r="A75" s="476" t="s">
        <v>181</v>
      </c>
      <c r="B75" s="477"/>
      <c r="C75" s="477"/>
      <c r="D75" s="477"/>
      <c r="E75" s="478"/>
      <c r="F75" s="412">
        <f>SUM(F68:F74)</f>
        <v>2880128</v>
      </c>
      <c r="G75" s="33"/>
      <c r="H75" s="33"/>
      <c r="I75" s="33"/>
      <c r="J75" s="33"/>
      <c r="K75" s="33"/>
      <c r="L75" s="33"/>
      <c r="M75" s="33"/>
      <c r="N75" s="33"/>
      <c r="O75" s="33"/>
      <c r="P75" s="143"/>
    </row>
    <row r="76" spans="1:16" ht="12.75" customHeight="1" thickBot="1" x14ac:dyDescent="0.3">
      <c r="A76" s="479" t="s">
        <v>180</v>
      </c>
      <c r="B76" s="480"/>
      <c r="C76" s="480"/>
      <c r="D76" s="480"/>
      <c r="E76" s="480"/>
      <c r="F76" s="413">
        <f>+F67+F75</f>
        <v>28435006</v>
      </c>
      <c r="G76" s="33"/>
      <c r="H76" s="33"/>
      <c r="J76" s="33"/>
      <c r="K76" s="33"/>
      <c r="L76" s="33"/>
      <c r="M76" s="33"/>
      <c r="N76" s="33"/>
      <c r="O76" s="33"/>
      <c r="P76" s="143"/>
    </row>
    <row r="77" spans="1:16" ht="8.25" customHeight="1" x14ac:dyDescent="0.25">
      <c r="A77" s="32"/>
      <c r="B77" s="426" t="s">
        <v>4</v>
      </c>
      <c r="C77" s="427" t="s">
        <v>175</v>
      </c>
      <c r="D77" s="315"/>
      <c r="E77" s="33"/>
      <c r="F77" s="149"/>
      <c r="G77" s="149"/>
      <c r="H77" s="149"/>
      <c r="I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68" t="s">
        <v>6</v>
      </c>
      <c r="C78" s="317">
        <v>1</v>
      </c>
      <c r="D78" s="314"/>
      <c r="E78" s="33"/>
      <c r="F78" s="294"/>
      <c r="G78" s="149"/>
      <c r="H78" s="149"/>
      <c r="I78" s="33"/>
      <c r="J78" s="33"/>
      <c r="K78" s="33"/>
      <c r="L78" s="33"/>
      <c r="M78" s="39"/>
      <c r="N78" s="33"/>
      <c r="O78" s="33"/>
      <c r="P78" s="143"/>
    </row>
    <row r="79" spans="1:16" ht="8.25" customHeight="1" x14ac:dyDescent="0.25">
      <c r="A79" s="32"/>
      <c r="B79" s="468" t="s">
        <v>7</v>
      </c>
      <c r="C79" s="317">
        <v>2</v>
      </c>
      <c r="D79" s="3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143"/>
    </row>
    <row r="80" spans="1:16" ht="8.25" customHeight="1" x14ac:dyDescent="0.25">
      <c r="A80" s="32"/>
      <c r="B80" s="468" t="s">
        <v>8</v>
      </c>
      <c r="C80" s="317">
        <v>3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68" t="s">
        <v>9</v>
      </c>
      <c r="C81" s="317">
        <v>4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2" t="s">
        <v>176</v>
      </c>
      <c r="C82" s="47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68" t="s">
        <v>11</v>
      </c>
      <c r="C83" s="317">
        <v>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68" t="s">
        <v>12</v>
      </c>
      <c r="C84" s="317">
        <v>7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68" t="s">
        <v>177</v>
      </c>
      <c r="C85" s="469"/>
      <c r="D85" s="314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68" t="s">
        <v>14</v>
      </c>
      <c r="C86" s="317">
        <v>9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63"/>
      <c r="B87" s="56" t="s">
        <v>24</v>
      </c>
      <c r="C87" s="57" t="s">
        <v>24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144"/>
    </row>
  </sheetData>
  <mergeCells count="3">
    <mergeCell ref="A75:E75"/>
    <mergeCell ref="A76:E76"/>
    <mergeCell ref="B82:C82"/>
  </mergeCells>
  <pageMargins left="0.7" right="0.7" top="0.75" bottom="0.75" header="0.3" footer="0.3"/>
  <pageSetup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60"/>
  <sheetViews>
    <sheetView topLeftCell="A29" workbookViewId="0">
      <selection activeCell="H37" sqref="H37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214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104.98</v>
      </c>
      <c r="C4" s="6"/>
      <c r="D4" s="124" t="s">
        <v>29</v>
      </c>
      <c r="E4" s="106">
        <v>105</v>
      </c>
      <c r="F4" s="6"/>
      <c r="G4" s="124" t="s">
        <v>29</v>
      </c>
      <c r="H4" s="110">
        <v>105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105</v>
      </c>
    </row>
    <row r="6" spans="1:8" s="1" customFormat="1" ht="12.75" x14ac:dyDescent="0.2">
      <c r="A6" s="105" t="s">
        <v>102</v>
      </c>
      <c r="B6" s="106">
        <v>1.46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2.5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7.5</v>
      </c>
      <c r="C8" s="6"/>
      <c r="F8" s="107"/>
      <c r="G8" s="80" t="s">
        <v>124</v>
      </c>
      <c r="H8" s="68">
        <v>38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1.37</v>
      </c>
      <c r="C10" s="6"/>
      <c r="E10" s="373"/>
      <c r="F10" s="107"/>
      <c r="G10" s="84" t="s">
        <v>63</v>
      </c>
      <c r="H10" s="72">
        <f>+H8</f>
        <v>38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124.81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13.76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55.92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1233</v>
      </c>
      <c r="G23" s="124" t="s">
        <v>127</v>
      </c>
      <c r="H23" s="110">
        <v>10.52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>
        <v>10.55</v>
      </c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/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/>
    </row>
    <row r="27" spans="1:8" s="1" customFormat="1" ht="12.75" x14ac:dyDescent="0.2">
      <c r="A27" s="431" t="s">
        <v>98</v>
      </c>
      <c r="B27" s="81">
        <v>60.3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0.85</v>
      </c>
    </row>
    <row r="28" spans="1:8" s="1" customFormat="1" ht="12.75" x14ac:dyDescent="0.2">
      <c r="A28" s="80" t="s">
        <v>196</v>
      </c>
      <c r="B28" s="428">
        <v>0.62</v>
      </c>
      <c r="C28" s="66"/>
      <c r="D28" s="69" t="s">
        <v>29</v>
      </c>
      <c r="E28" s="68">
        <v>68</v>
      </c>
      <c r="F28" s="219">
        <v>1217</v>
      </c>
      <c r="G28" s="124" t="s">
        <v>154</v>
      </c>
      <c r="H28" s="110">
        <v>5</v>
      </c>
    </row>
    <row r="29" spans="1:8" s="1" customFormat="1" ht="12.75" x14ac:dyDescent="0.2">
      <c r="A29" s="80" t="s">
        <v>197</v>
      </c>
      <c r="B29" s="81">
        <v>4.16</v>
      </c>
      <c r="C29" s="66"/>
      <c r="D29" s="69" t="s">
        <v>73</v>
      </c>
      <c r="E29" s="68">
        <v>2.91</v>
      </c>
      <c r="F29" s="219">
        <v>1214</v>
      </c>
      <c r="G29" s="124" t="s">
        <v>201</v>
      </c>
      <c r="H29" s="110">
        <v>2.86</v>
      </c>
    </row>
    <row r="30" spans="1:8" s="1" customFormat="1" ht="12.75" x14ac:dyDescent="0.2">
      <c r="A30" s="80" t="s">
        <v>112</v>
      </c>
      <c r="B30" s="81">
        <v>1.56</v>
      </c>
      <c r="C30" s="66"/>
      <c r="D30" s="69" t="s">
        <v>197</v>
      </c>
      <c r="E30" s="68">
        <v>9.24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4.8600000000000003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66.64</v>
      </c>
      <c r="C32" s="66"/>
      <c r="D32" s="69" t="s">
        <v>194</v>
      </c>
      <c r="E32" s="70">
        <v>8.8800000000000008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93.889999999999986</v>
      </c>
      <c r="F33" s="219">
        <v>1239</v>
      </c>
      <c r="G33" s="124" t="s">
        <v>204</v>
      </c>
      <c r="H33" s="110">
        <v>2.64</v>
      </c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2.11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2.5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62.47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5</v>
      </c>
      <c r="F37" s="219">
        <v>1219</v>
      </c>
      <c r="G37" s="124" t="s">
        <v>179</v>
      </c>
      <c r="H37" s="112">
        <v>1.05</v>
      </c>
    </row>
    <row r="38" spans="1:8" s="1" customFormat="1" ht="12" customHeight="1" x14ac:dyDescent="0.2">
      <c r="A38" s="80" t="s">
        <v>29</v>
      </c>
      <c r="B38" s="81">
        <v>67.489999999999995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7.94</v>
      </c>
      <c r="C39" s="66"/>
      <c r="D39" s="69" t="s">
        <v>73</v>
      </c>
      <c r="E39" s="70">
        <v>3</v>
      </c>
      <c r="F39" s="219"/>
      <c r="G39" s="163" t="s">
        <v>77</v>
      </c>
      <c r="H39" s="110">
        <f>SUM(H22:H38)</f>
        <v>98.249999999999986</v>
      </c>
    </row>
    <row r="40" spans="1:8" s="1" customFormat="1" ht="12" customHeight="1" x14ac:dyDescent="0.2">
      <c r="A40" s="80" t="s">
        <v>73</v>
      </c>
      <c r="B40" s="81">
        <v>2.99</v>
      </c>
      <c r="C40" s="66"/>
      <c r="D40" s="71" t="s">
        <v>63</v>
      </c>
      <c r="E40" s="72">
        <f>SUM(E36:E39)</f>
        <v>73.47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2.99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81.409999999999982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69.430000000000007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67">
        <v>10.11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11.91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0.18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91.63000000000001</v>
      </c>
      <c r="F49" s="299">
        <v>1225</v>
      </c>
      <c r="G49" s="300" t="s">
        <v>165</v>
      </c>
      <c r="H49" s="306">
        <v>0.53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4.83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2.59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2.62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0.97</v>
      </c>
    </row>
    <row r="54" spans="1:8" s="1" customFormat="1" ht="12.75" x14ac:dyDescent="0.2">
      <c r="A54" s="105" t="s">
        <v>183</v>
      </c>
      <c r="B54" s="110">
        <v>4.8099999999999996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9.8800000000000008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103.33999999999999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102.39999999999999</v>
      </c>
    </row>
    <row r="57" spans="1:8" s="1" customFormat="1" ht="12.75" x14ac:dyDescent="0.2">
      <c r="A57" s="105" t="s">
        <v>186</v>
      </c>
      <c r="B57" s="110">
        <v>4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103.36999999999999</v>
      </c>
    </row>
    <row r="58" spans="1:8" s="1" customFormat="1" ht="12.75" x14ac:dyDescent="0.2">
      <c r="A58" s="130" t="s">
        <v>187</v>
      </c>
      <c r="B58" s="112">
        <v>4.97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102.80999999999999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104.60999999999999</v>
      </c>
    </row>
    <row r="60" spans="1:8" x14ac:dyDescent="0.25">
      <c r="F60" s="302"/>
      <c r="G60" s="305" t="s">
        <v>193</v>
      </c>
      <c r="H60" s="306">
        <f>+H39+H48+H49+H50+H53</f>
        <v>105.57999999999998</v>
      </c>
    </row>
  </sheetData>
  <pageMargins left="0.7" right="0.7" top="0.35" bottom="0" header="0.3" footer="0.3"/>
  <pageSetup scale="9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P88"/>
  <sheetViews>
    <sheetView tabSelected="1" zoomScale="200" zoomScaleNormal="2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L20" sqref="L20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8.28515625" customWidth="1"/>
    <col min="7" max="7" width="6.140625" customWidth="1"/>
    <col min="8" max="8" width="4.140625" customWidth="1"/>
    <col min="9" max="9" width="6.5703125" customWidth="1"/>
    <col min="10" max="10" width="5.140625" customWidth="1"/>
    <col min="11" max="11" width="6.5703125" customWidth="1"/>
    <col min="12" max="12" width="5.5703125" customWidth="1"/>
    <col min="13" max="13" width="5.42578125" customWidth="1"/>
    <col min="14" max="14" width="4.85546875" customWidth="1"/>
    <col min="15" max="15" width="5.85546875" customWidth="1"/>
    <col min="16" max="16" width="7.85546875" style="145" customWidth="1"/>
  </cols>
  <sheetData>
    <row r="1" spans="1:16" ht="16.5" thickBot="1" x14ac:dyDescent="0.3">
      <c r="A1" s="226"/>
      <c r="B1" s="227"/>
      <c r="C1" s="227"/>
      <c r="D1" s="227"/>
      <c r="E1" s="227"/>
      <c r="F1" s="227"/>
      <c r="G1" s="227"/>
      <c r="H1" s="228" t="s">
        <v>215</v>
      </c>
      <c r="I1" s="227"/>
      <c r="J1" s="227"/>
      <c r="K1" s="227"/>
      <c r="L1" s="227"/>
      <c r="M1" s="227"/>
      <c r="N1" s="227"/>
      <c r="O1" s="227"/>
      <c r="P1" s="216" t="s">
        <v>93</v>
      </c>
    </row>
    <row r="2" spans="1:16" ht="29.25" thickBot="1" x14ac:dyDescent="0.3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406" t="s">
        <v>173</v>
      </c>
      <c r="G2" s="166" t="s">
        <v>19</v>
      </c>
      <c r="H2" s="127" t="s">
        <v>198</v>
      </c>
      <c r="I2" s="127" t="s">
        <v>21</v>
      </c>
      <c r="J2" s="127" t="s">
        <v>25</v>
      </c>
      <c r="K2" s="455" t="s">
        <v>209</v>
      </c>
      <c r="L2" s="167" t="s">
        <v>27</v>
      </c>
      <c r="M2" s="165" t="s">
        <v>28</v>
      </c>
      <c r="N2" s="141" t="s">
        <v>163</v>
      </c>
      <c r="O2" s="127" t="s">
        <v>162</v>
      </c>
      <c r="P2" s="218" t="s">
        <v>31</v>
      </c>
    </row>
    <row r="3" spans="1:16" ht="8.25" customHeight="1" thickBot="1" x14ac:dyDescent="0.3">
      <c r="A3" s="417" t="s">
        <v>1</v>
      </c>
      <c r="B3" s="418">
        <v>10</v>
      </c>
      <c r="C3" s="418">
        <v>2</v>
      </c>
      <c r="D3" s="419">
        <v>1</v>
      </c>
      <c r="E3" s="420" t="s">
        <v>159</v>
      </c>
      <c r="F3" s="414"/>
      <c r="G3" s="417">
        <v>60.02</v>
      </c>
      <c r="H3" s="421">
        <v>3.72</v>
      </c>
      <c r="I3" s="421">
        <v>1.81</v>
      </c>
      <c r="J3" s="421"/>
      <c r="K3" s="421"/>
      <c r="L3" s="422">
        <v>0.62</v>
      </c>
      <c r="M3" s="423">
        <v>5</v>
      </c>
      <c r="N3" s="424">
        <v>14</v>
      </c>
      <c r="O3" s="388">
        <v>109.12</v>
      </c>
      <c r="P3" s="194">
        <f>SUM(G3:O3)</f>
        <v>194.29000000000002</v>
      </c>
    </row>
    <row r="4" spans="1:16" ht="8.25" customHeight="1" thickBot="1" x14ac:dyDescent="0.3">
      <c r="A4" s="380" t="s">
        <v>1</v>
      </c>
      <c r="B4" s="381">
        <v>10</v>
      </c>
      <c r="C4" s="381">
        <v>8</v>
      </c>
      <c r="D4" s="405">
        <v>1</v>
      </c>
      <c r="E4" s="385" t="s">
        <v>156</v>
      </c>
      <c r="F4" s="415"/>
      <c r="G4" s="380">
        <v>60.02</v>
      </c>
      <c r="H4" s="384">
        <v>3.72</v>
      </c>
      <c r="I4" s="384">
        <v>1.81</v>
      </c>
      <c r="J4" s="384"/>
      <c r="K4" s="384"/>
      <c r="L4" s="386">
        <v>0.62</v>
      </c>
      <c r="M4" s="387">
        <v>3.5</v>
      </c>
      <c r="N4" s="399">
        <v>14</v>
      </c>
      <c r="O4" s="388">
        <v>109.12</v>
      </c>
      <c r="P4" s="194">
        <f t="shared" ref="P4:P67" si="0">SUM(G4:O4)</f>
        <v>192.79000000000002</v>
      </c>
    </row>
    <row r="5" spans="1:16" ht="8.25" customHeight="1" thickBot="1" x14ac:dyDescent="0.3">
      <c r="A5" s="380" t="s">
        <v>1</v>
      </c>
      <c r="B5" s="381">
        <v>44</v>
      </c>
      <c r="C5" s="381">
        <v>2</v>
      </c>
      <c r="D5" s="405">
        <v>1</v>
      </c>
      <c r="E5" s="385" t="s">
        <v>156</v>
      </c>
      <c r="F5" s="415"/>
      <c r="G5" s="402">
        <v>68.95</v>
      </c>
      <c r="H5" s="384">
        <v>5</v>
      </c>
      <c r="I5" s="384">
        <v>3</v>
      </c>
      <c r="J5" s="384">
        <v>1</v>
      </c>
      <c r="K5" s="385"/>
      <c r="L5" s="386"/>
      <c r="M5" s="387">
        <v>5</v>
      </c>
      <c r="N5" s="399">
        <v>14</v>
      </c>
      <c r="O5" s="388">
        <v>109.12</v>
      </c>
      <c r="P5" s="194">
        <f t="shared" si="0"/>
        <v>206.07</v>
      </c>
    </row>
    <row r="6" spans="1:16" ht="8.25" customHeight="1" thickBot="1" x14ac:dyDescent="0.3">
      <c r="A6" s="389" t="s">
        <v>1</v>
      </c>
      <c r="B6" s="390">
        <v>44</v>
      </c>
      <c r="C6" s="390">
        <v>8</v>
      </c>
      <c r="D6" s="425">
        <v>1</v>
      </c>
      <c r="E6" s="394" t="s">
        <v>156</v>
      </c>
      <c r="F6" s="416">
        <v>990049</v>
      </c>
      <c r="G6" s="403">
        <v>68.95</v>
      </c>
      <c r="H6" s="393">
        <v>5</v>
      </c>
      <c r="I6" s="393">
        <v>3</v>
      </c>
      <c r="J6" s="393">
        <v>1</v>
      </c>
      <c r="K6" s="394"/>
      <c r="L6" s="395"/>
      <c r="M6" s="396">
        <v>3.5</v>
      </c>
      <c r="N6" s="397">
        <v>14</v>
      </c>
      <c r="O6" s="400">
        <v>109.12</v>
      </c>
      <c r="P6" s="194">
        <f t="shared" si="0"/>
        <v>204.57</v>
      </c>
    </row>
    <row r="7" spans="1:16" ht="8.25" customHeight="1" thickBot="1" x14ac:dyDescent="0.3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83">
        <v>804029</v>
      </c>
      <c r="G7" s="447">
        <v>60.02</v>
      </c>
      <c r="H7" s="448">
        <v>3.72</v>
      </c>
      <c r="I7" s="448">
        <v>1.81</v>
      </c>
      <c r="J7" s="448"/>
      <c r="K7" s="448"/>
      <c r="L7" s="450">
        <v>0.62</v>
      </c>
      <c r="M7" s="361">
        <v>5</v>
      </c>
      <c r="N7" s="150">
        <v>9.9499999999999993</v>
      </c>
      <c r="O7" s="154">
        <v>109.12</v>
      </c>
      <c r="P7" s="194">
        <f t="shared" si="0"/>
        <v>190.24</v>
      </c>
    </row>
    <row r="8" spans="1:16" ht="8.25" customHeight="1" thickBot="1" x14ac:dyDescent="0.3">
      <c r="A8" s="380" t="s">
        <v>3</v>
      </c>
      <c r="B8" s="381">
        <v>10</v>
      </c>
      <c r="C8" s="381">
        <v>2</v>
      </c>
      <c r="D8" s="381">
        <v>1</v>
      </c>
      <c r="E8" s="382" t="s">
        <v>156</v>
      </c>
      <c r="F8" s="383">
        <v>905801</v>
      </c>
      <c r="G8" s="380">
        <v>60.02</v>
      </c>
      <c r="H8" s="384">
        <v>3.72</v>
      </c>
      <c r="I8" s="384">
        <v>1.81</v>
      </c>
      <c r="J8" s="384"/>
      <c r="K8" s="384"/>
      <c r="L8" s="386">
        <v>0.62</v>
      </c>
      <c r="M8" s="387">
        <v>5</v>
      </c>
      <c r="N8" s="384">
        <v>11.04</v>
      </c>
      <c r="O8" s="388">
        <v>109.12</v>
      </c>
      <c r="P8" s="194">
        <f t="shared" si="0"/>
        <v>191.33</v>
      </c>
    </row>
    <row r="9" spans="1:16" ht="8.25" customHeight="1" thickBot="1" x14ac:dyDescent="0.3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83">
        <v>928210</v>
      </c>
      <c r="G9" s="451">
        <v>60.02</v>
      </c>
      <c r="H9" s="452">
        <v>3.72</v>
      </c>
      <c r="I9" s="452">
        <v>1.81</v>
      </c>
      <c r="J9" s="452"/>
      <c r="K9" s="452"/>
      <c r="L9" s="454">
        <v>0.62</v>
      </c>
      <c r="M9" s="339">
        <v>5</v>
      </c>
      <c r="N9" s="153">
        <v>10.77</v>
      </c>
      <c r="O9" s="154">
        <v>109.12</v>
      </c>
      <c r="P9" s="194">
        <f t="shared" si="0"/>
        <v>191.06</v>
      </c>
    </row>
    <row r="10" spans="1:16" ht="8.25" customHeight="1" thickBot="1" x14ac:dyDescent="0.3">
      <c r="A10" s="389" t="s">
        <v>33</v>
      </c>
      <c r="B10" s="390">
        <v>4</v>
      </c>
      <c r="C10" s="390">
        <v>5</v>
      </c>
      <c r="D10" s="390"/>
      <c r="E10" s="391" t="s">
        <v>158</v>
      </c>
      <c r="F10" s="392"/>
      <c r="G10" s="389">
        <v>69.19</v>
      </c>
      <c r="H10" s="393">
        <v>9.83</v>
      </c>
      <c r="I10" s="393">
        <v>11.45</v>
      </c>
      <c r="J10" s="393"/>
      <c r="K10" s="393">
        <v>0.18</v>
      </c>
      <c r="L10" s="395"/>
      <c r="M10" s="396">
        <v>4.8</v>
      </c>
      <c r="N10" s="393">
        <v>18</v>
      </c>
      <c r="O10" s="397">
        <v>107.6</v>
      </c>
      <c r="P10" s="194">
        <f t="shared" si="0"/>
        <v>221.05</v>
      </c>
    </row>
    <row r="11" spans="1:16" ht="8.25" customHeight="1" thickBot="1" x14ac:dyDescent="0.3">
      <c r="A11" s="380" t="s">
        <v>33</v>
      </c>
      <c r="B11" s="381">
        <v>4</v>
      </c>
      <c r="C11" s="381">
        <v>5</v>
      </c>
      <c r="D11" s="381"/>
      <c r="E11" s="398" t="s">
        <v>157</v>
      </c>
      <c r="F11" s="383">
        <v>867150</v>
      </c>
      <c r="G11" s="380">
        <v>69.19</v>
      </c>
      <c r="H11" s="384">
        <v>9.83</v>
      </c>
      <c r="I11" s="384">
        <v>11.45</v>
      </c>
      <c r="J11" s="384"/>
      <c r="K11" s="384">
        <v>0.18</v>
      </c>
      <c r="L11" s="386"/>
      <c r="M11" s="387">
        <v>4.8</v>
      </c>
      <c r="N11" s="384">
        <v>18</v>
      </c>
      <c r="O11" s="399">
        <v>107.6</v>
      </c>
      <c r="P11" s="194">
        <f t="shared" si="0"/>
        <v>221.05</v>
      </c>
    </row>
    <row r="12" spans="1:16" ht="8.25" customHeight="1" thickBot="1" x14ac:dyDescent="0.3">
      <c r="A12" s="185" t="s">
        <v>34</v>
      </c>
      <c r="B12" s="11">
        <v>4</v>
      </c>
      <c r="C12" s="11">
        <v>5</v>
      </c>
      <c r="D12" s="11"/>
      <c r="E12" s="140" t="s">
        <v>157</v>
      </c>
      <c r="F12" s="383"/>
      <c r="G12" s="168">
        <v>69.19</v>
      </c>
      <c r="H12" s="150">
        <v>9.83</v>
      </c>
      <c r="I12" s="150">
        <v>11.45</v>
      </c>
      <c r="J12" s="150"/>
      <c r="K12" s="150">
        <v>0.18</v>
      </c>
      <c r="L12" s="170"/>
      <c r="M12" s="339">
        <v>4.8</v>
      </c>
      <c r="N12" s="150">
        <v>10.79</v>
      </c>
      <c r="O12" s="153">
        <v>107.6</v>
      </c>
      <c r="P12" s="194">
        <f t="shared" si="0"/>
        <v>213.84</v>
      </c>
    </row>
    <row r="13" spans="1:16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11</v>
      </c>
      <c r="F13" s="383">
        <v>1070210</v>
      </c>
      <c r="G13" s="168">
        <v>69.19</v>
      </c>
      <c r="H13" s="150">
        <v>9.83</v>
      </c>
      <c r="I13" s="150">
        <v>11.45</v>
      </c>
      <c r="J13" s="150"/>
      <c r="K13" s="150">
        <v>0.18</v>
      </c>
      <c r="L13" s="170"/>
      <c r="M13" s="339">
        <v>10</v>
      </c>
      <c r="N13" s="150">
        <v>10.79</v>
      </c>
      <c r="O13" s="153">
        <v>110.08</v>
      </c>
      <c r="P13" s="194">
        <f t="shared" si="0"/>
        <v>221.51999999999998</v>
      </c>
    </row>
    <row r="14" spans="1:16" ht="8.25" customHeight="1" thickBot="1" x14ac:dyDescent="0.3">
      <c r="A14" s="389" t="s">
        <v>35</v>
      </c>
      <c r="B14" s="390">
        <v>10</v>
      </c>
      <c r="C14" s="390">
        <v>1</v>
      </c>
      <c r="D14" s="390">
        <v>1</v>
      </c>
      <c r="E14" s="400" t="s">
        <v>156</v>
      </c>
      <c r="F14" s="392">
        <v>1407569</v>
      </c>
      <c r="G14" s="389">
        <v>60.02</v>
      </c>
      <c r="H14" s="393">
        <v>3.72</v>
      </c>
      <c r="I14" s="393">
        <v>1.81</v>
      </c>
      <c r="J14" s="393"/>
      <c r="K14" s="393"/>
      <c r="L14" s="395">
        <v>0.62</v>
      </c>
      <c r="M14" s="401">
        <v>5</v>
      </c>
      <c r="N14" s="393">
        <v>18</v>
      </c>
      <c r="O14" s="400">
        <v>109.12</v>
      </c>
      <c r="P14" s="194">
        <f t="shared" si="0"/>
        <v>198.29000000000002</v>
      </c>
    </row>
    <row r="15" spans="1:16" ht="8.25" customHeight="1" thickBot="1" x14ac:dyDescent="0.3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83"/>
      <c r="G15" s="168">
        <v>60.02</v>
      </c>
      <c r="H15" s="150">
        <v>3.72</v>
      </c>
      <c r="I15" s="150">
        <v>1.81</v>
      </c>
      <c r="J15" s="150"/>
      <c r="K15" s="150"/>
      <c r="L15" s="170">
        <v>0.62</v>
      </c>
      <c r="M15" s="344">
        <v>5</v>
      </c>
      <c r="N15" s="150">
        <v>18</v>
      </c>
      <c r="O15" s="154">
        <v>109.12</v>
      </c>
      <c r="P15" s="194">
        <f t="shared" si="0"/>
        <v>198.29000000000002</v>
      </c>
    </row>
    <row r="16" spans="1:16" ht="8.25" customHeight="1" thickBot="1" x14ac:dyDescent="0.3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383"/>
      <c r="G16" s="451">
        <v>60.02</v>
      </c>
      <c r="H16" s="452">
        <v>3.72</v>
      </c>
      <c r="I16" s="452">
        <v>1.81</v>
      </c>
      <c r="J16" s="452"/>
      <c r="K16" s="452"/>
      <c r="L16" s="454">
        <v>0.62</v>
      </c>
      <c r="M16" s="339">
        <v>5</v>
      </c>
      <c r="N16" s="150">
        <v>18</v>
      </c>
      <c r="O16" s="154">
        <v>109.12</v>
      </c>
      <c r="P16" s="194">
        <f t="shared" si="0"/>
        <v>198.29000000000002</v>
      </c>
    </row>
    <row r="17" spans="1:16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83">
        <v>601375</v>
      </c>
      <c r="G17" s="451">
        <v>60.02</v>
      </c>
      <c r="H17" s="452">
        <v>3.72</v>
      </c>
      <c r="I17" s="452">
        <v>1.81</v>
      </c>
      <c r="J17" s="452"/>
      <c r="K17" s="452"/>
      <c r="L17" s="454">
        <v>0.62</v>
      </c>
      <c r="M17" s="339">
        <v>5</v>
      </c>
      <c r="N17" s="150">
        <v>18</v>
      </c>
      <c r="O17" s="154">
        <v>109.12</v>
      </c>
      <c r="P17" s="194">
        <f t="shared" si="0"/>
        <v>198.29000000000002</v>
      </c>
    </row>
    <row r="18" spans="1:16" ht="8.25" customHeight="1" thickBot="1" x14ac:dyDescent="0.3">
      <c r="A18" s="389" t="s">
        <v>37</v>
      </c>
      <c r="B18" s="390">
        <v>10</v>
      </c>
      <c r="C18" s="390">
        <v>1</v>
      </c>
      <c r="D18" s="390">
        <v>1</v>
      </c>
      <c r="E18" s="400" t="s">
        <v>156</v>
      </c>
      <c r="F18" s="392"/>
      <c r="G18" s="389">
        <v>60.02</v>
      </c>
      <c r="H18" s="393">
        <v>3.72</v>
      </c>
      <c r="I18" s="393">
        <v>1.81</v>
      </c>
      <c r="J18" s="393"/>
      <c r="K18" s="393"/>
      <c r="L18" s="395">
        <v>0.62</v>
      </c>
      <c r="M18" s="401">
        <v>5</v>
      </c>
      <c r="N18" s="393">
        <v>18</v>
      </c>
      <c r="O18" s="400">
        <v>109.12</v>
      </c>
      <c r="P18" s="194">
        <f t="shared" si="0"/>
        <v>198.29000000000002</v>
      </c>
    </row>
    <row r="19" spans="1:16" ht="8.25" customHeight="1" thickBot="1" x14ac:dyDescent="0.3">
      <c r="A19" s="380" t="s">
        <v>37</v>
      </c>
      <c r="B19" s="381">
        <v>10</v>
      </c>
      <c r="C19" s="381">
        <v>2</v>
      </c>
      <c r="D19" s="381">
        <v>1</v>
      </c>
      <c r="E19" s="388" t="s">
        <v>156</v>
      </c>
      <c r="F19" s="383">
        <v>994390</v>
      </c>
      <c r="G19" s="380">
        <v>60.02</v>
      </c>
      <c r="H19" s="384">
        <v>3.72</v>
      </c>
      <c r="I19" s="384">
        <v>1.81</v>
      </c>
      <c r="J19" s="384"/>
      <c r="K19" s="384"/>
      <c r="L19" s="386">
        <v>0.62</v>
      </c>
      <c r="M19" s="387">
        <v>5</v>
      </c>
      <c r="N19" s="384">
        <v>18</v>
      </c>
      <c r="O19" s="388">
        <v>109.12</v>
      </c>
      <c r="P19" s="194">
        <f t="shared" si="0"/>
        <v>198.29000000000002</v>
      </c>
    </row>
    <row r="20" spans="1:16" ht="8.25" customHeight="1" thickBot="1" x14ac:dyDescent="0.3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83"/>
      <c r="G20" s="345">
        <v>69.8</v>
      </c>
      <c r="H20" s="150">
        <v>6.56</v>
      </c>
      <c r="I20" s="150">
        <v>4.8</v>
      </c>
      <c r="J20" s="150">
        <v>2.88</v>
      </c>
      <c r="K20" s="149">
        <v>8.7799999999999994</v>
      </c>
      <c r="L20" s="170"/>
      <c r="M20" s="339">
        <v>5</v>
      </c>
      <c r="N20" s="150">
        <v>18</v>
      </c>
      <c r="O20" s="154">
        <v>109.12</v>
      </c>
      <c r="P20" s="194">
        <f t="shared" si="0"/>
        <v>224.94</v>
      </c>
    </row>
    <row r="21" spans="1:16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83">
        <v>932936</v>
      </c>
      <c r="G21" s="451">
        <v>60.02</v>
      </c>
      <c r="H21" s="452">
        <v>3.72</v>
      </c>
      <c r="I21" s="452">
        <v>1.81</v>
      </c>
      <c r="J21" s="452"/>
      <c r="K21" s="452"/>
      <c r="L21" s="454">
        <v>0.62</v>
      </c>
      <c r="M21" s="339">
        <v>5</v>
      </c>
      <c r="N21" s="150">
        <v>18</v>
      </c>
      <c r="O21" s="154">
        <v>109.12</v>
      </c>
      <c r="P21" s="194">
        <f t="shared" si="0"/>
        <v>198.29000000000002</v>
      </c>
    </row>
    <row r="22" spans="1:16" ht="8.25" customHeight="1" thickBot="1" x14ac:dyDescent="0.3">
      <c r="A22" s="389" t="s">
        <v>39</v>
      </c>
      <c r="B22" s="390">
        <v>10</v>
      </c>
      <c r="C22" s="390">
        <v>2</v>
      </c>
      <c r="D22" s="390">
        <v>1</v>
      </c>
      <c r="E22" s="400" t="s">
        <v>156</v>
      </c>
      <c r="F22" s="392"/>
      <c r="G22" s="389">
        <v>60.02</v>
      </c>
      <c r="H22" s="393">
        <v>3.72</v>
      </c>
      <c r="I22" s="393">
        <v>1.81</v>
      </c>
      <c r="J22" s="393"/>
      <c r="K22" s="393"/>
      <c r="L22" s="395">
        <v>0.62</v>
      </c>
      <c r="M22" s="396">
        <v>5</v>
      </c>
      <c r="N22" s="393">
        <v>13</v>
      </c>
      <c r="O22" s="400">
        <v>109.12</v>
      </c>
      <c r="P22" s="194">
        <f t="shared" si="0"/>
        <v>193.29000000000002</v>
      </c>
    </row>
    <row r="23" spans="1:16" ht="8.25" customHeight="1" thickBot="1" x14ac:dyDescent="0.3">
      <c r="A23" s="380" t="s">
        <v>39</v>
      </c>
      <c r="B23" s="381">
        <v>44</v>
      </c>
      <c r="C23" s="381">
        <v>8</v>
      </c>
      <c r="D23" s="381">
        <v>1</v>
      </c>
      <c r="E23" s="388" t="s">
        <v>156</v>
      </c>
      <c r="F23" s="383">
        <v>982078</v>
      </c>
      <c r="G23" s="402">
        <v>68.95</v>
      </c>
      <c r="H23" s="384">
        <v>5</v>
      </c>
      <c r="I23" s="384">
        <v>3</v>
      </c>
      <c r="J23" s="384">
        <v>1</v>
      </c>
      <c r="K23" s="385"/>
      <c r="L23" s="386"/>
      <c r="M23" s="387">
        <v>3.5</v>
      </c>
      <c r="N23" s="384">
        <v>13</v>
      </c>
      <c r="O23" s="388">
        <v>109.12</v>
      </c>
      <c r="P23" s="194">
        <f t="shared" si="0"/>
        <v>203.57</v>
      </c>
    </row>
    <row r="24" spans="1:16" ht="8.25" customHeight="1" thickBot="1" x14ac:dyDescent="0.3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83"/>
      <c r="G24" s="451">
        <v>60.02</v>
      </c>
      <c r="H24" s="452">
        <v>3.72</v>
      </c>
      <c r="I24" s="452">
        <v>1.81</v>
      </c>
      <c r="J24" s="452"/>
      <c r="K24" s="452"/>
      <c r="L24" s="454">
        <v>0.62</v>
      </c>
      <c r="M24" s="339">
        <v>5</v>
      </c>
      <c r="N24" s="150">
        <v>15</v>
      </c>
      <c r="O24" s="154">
        <v>109.12</v>
      </c>
      <c r="P24" s="194">
        <f t="shared" si="0"/>
        <v>195.29000000000002</v>
      </c>
    </row>
    <row r="25" spans="1:16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83">
        <v>847035</v>
      </c>
      <c r="G25" s="451">
        <v>60.02</v>
      </c>
      <c r="H25" s="452">
        <v>3.72</v>
      </c>
      <c r="I25" s="452">
        <v>1.81</v>
      </c>
      <c r="J25" s="452"/>
      <c r="K25" s="452"/>
      <c r="L25" s="454">
        <v>0.62</v>
      </c>
      <c r="M25" s="339">
        <v>5</v>
      </c>
      <c r="N25" s="150">
        <v>15</v>
      </c>
      <c r="O25" s="154">
        <v>109.12</v>
      </c>
      <c r="P25" s="194">
        <f t="shared" si="0"/>
        <v>195.29000000000002</v>
      </c>
    </row>
    <row r="26" spans="1:16" ht="8.25" customHeight="1" thickBot="1" x14ac:dyDescent="0.3">
      <c r="A26" s="389" t="s">
        <v>41</v>
      </c>
      <c r="B26" s="390">
        <v>10</v>
      </c>
      <c r="C26" s="390">
        <v>1</v>
      </c>
      <c r="D26" s="390">
        <v>1</v>
      </c>
      <c r="E26" s="400" t="s">
        <v>156</v>
      </c>
      <c r="F26" s="392"/>
      <c r="G26" s="389">
        <v>60.02</v>
      </c>
      <c r="H26" s="393">
        <v>3.72</v>
      </c>
      <c r="I26" s="393">
        <v>1.81</v>
      </c>
      <c r="J26" s="393"/>
      <c r="K26" s="393"/>
      <c r="L26" s="395">
        <v>0.62</v>
      </c>
      <c r="M26" s="401">
        <v>5</v>
      </c>
      <c r="N26" s="393">
        <v>18</v>
      </c>
      <c r="O26" s="400">
        <v>109.12</v>
      </c>
      <c r="P26" s="194">
        <f t="shared" si="0"/>
        <v>198.29000000000002</v>
      </c>
    </row>
    <row r="27" spans="1:16" ht="8.25" customHeight="1" thickBot="1" x14ac:dyDescent="0.3">
      <c r="A27" s="380" t="s">
        <v>41</v>
      </c>
      <c r="B27" s="381">
        <v>10</v>
      </c>
      <c r="C27" s="381">
        <v>3</v>
      </c>
      <c r="D27" s="381">
        <v>1</v>
      </c>
      <c r="E27" s="388" t="s">
        <v>156</v>
      </c>
      <c r="F27" s="383"/>
      <c r="G27" s="380">
        <v>60.02</v>
      </c>
      <c r="H27" s="384">
        <v>3.72</v>
      </c>
      <c r="I27" s="384">
        <v>1.81</v>
      </c>
      <c r="J27" s="384"/>
      <c r="K27" s="384"/>
      <c r="L27" s="386">
        <v>0.62</v>
      </c>
      <c r="M27" s="387">
        <v>5</v>
      </c>
      <c r="N27" s="384">
        <v>18</v>
      </c>
      <c r="O27" s="388">
        <v>109.12</v>
      </c>
      <c r="P27" s="194">
        <f t="shared" si="0"/>
        <v>198.29000000000002</v>
      </c>
    </row>
    <row r="28" spans="1:16" ht="8.25" customHeight="1" thickBot="1" x14ac:dyDescent="0.3">
      <c r="A28" s="380" t="s">
        <v>41</v>
      </c>
      <c r="B28" s="381">
        <v>10</v>
      </c>
      <c r="C28" s="381">
        <v>5</v>
      </c>
      <c r="D28" s="381">
        <v>1</v>
      </c>
      <c r="E28" s="388" t="s">
        <v>156</v>
      </c>
      <c r="F28" s="383">
        <v>760098</v>
      </c>
      <c r="G28" s="380">
        <v>60.02</v>
      </c>
      <c r="H28" s="384">
        <v>3.72</v>
      </c>
      <c r="I28" s="384">
        <v>1.81</v>
      </c>
      <c r="J28" s="384"/>
      <c r="K28" s="384"/>
      <c r="L28" s="386">
        <v>0.62</v>
      </c>
      <c r="M28" s="387">
        <v>4.8</v>
      </c>
      <c r="N28" s="384">
        <v>18</v>
      </c>
      <c r="O28" s="388">
        <v>109.12</v>
      </c>
      <c r="P28" s="194">
        <f t="shared" si="0"/>
        <v>198.09</v>
      </c>
    </row>
    <row r="29" spans="1:16" ht="8.25" customHeight="1" thickBot="1" x14ac:dyDescent="0.3">
      <c r="A29" s="185" t="s">
        <v>42</v>
      </c>
      <c r="B29" s="11">
        <v>10</v>
      </c>
      <c r="C29" s="11">
        <v>3</v>
      </c>
      <c r="D29" s="11">
        <v>1</v>
      </c>
      <c r="E29" s="134" t="s">
        <v>156</v>
      </c>
      <c r="F29" s="383"/>
      <c r="G29" s="168">
        <v>60.02</v>
      </c>
      <c r="H29" s="150">
        <v>3.72</v>
      </c>
      <c r="I29" s="150">
        <v>1.81</v>
      </c>
      <c r="J29" s="150"/>
      <c r="K29" s="150"/>
      <c r="L29" s="170">
        <v>0.62</v>
      </c>
      <c r="M29" s="339">
        <v>5</v>
      </c>
      <c r="N29" s="150">
        <v>21.27</v>
      </c>
      <c r="O29" s="154">
        <v>109.12</v>
      </c>
      <c r="P29" s="194">
        <f t="shared" si="0"/>
        <v>201.56</v>
      </c>
    </row>
    <row r="30" spans="1:16" ht="8.25" customHeight="1" thickBot="1" x14ac:dyDescent="0.3">
      <c r="A30" s="185" t="s">
        <v>42</v>
      </c>
      <c r="B30" s="147">
        <v>19</v>
      </c>
      <c r="C30" s="11">
        <v>3</v>
      </c>
      <c r="D30" s="11">
        <v>1</v>
      </c>
      <c r="E30" s="134" t="s">
        <v>156</v>
      </c>
      <c r="F30" s="383">
        <v>917585</v>
      </c>
      <c r="G30" s="345">
        <v>64.260000000000005</v>
      </c>
      <c r="H30" s="150">
        <v>3</v>
      </c>
      <c r="I30" s="150">
        <v>4</v>
      </c>
      <c r="J30" s="150">
        <v>2</v>
      </c>
      <c r="K30" s="149"/>
      <c r="L30" s="170"/>
      <c r="M30" s="339">
        <v>5</v>
      </c>
      <c r="N30" s="150">
        <v>21.27</v>
      </c>
      <c r="O30" s="154">
        <v>109.12</v>
      </c>
      <c r="P30" s="194">
        <f t="shared" si="0"/>
        <v>208.65</v>
      </c>
    </row>
    <row r="31" spans="1:16" ht="8.25" customHeight="1" thickBot="1" x14ac:dyDescent="0.3">
      <c r="A31" s="380" t="s">
        <v>43</v>
      </c>
      <c r="B31" s="381">
        <v>10</v>
      </c>
      <c r="C31" s="381">
        <v>3</v>
      </c>
      <c r="D31" s="381">
        <v>1</v>
      </c>
      <c r="E31" s="398" t="s">
        <v>157</v>
      </c>
      <c r="F31" s="383"/>
      <c r="G31" s="380">
        <v>60.02</v>
      </c>
      <c r="H31" s="384">
        <v>3.72</v>
      </c>
      <c r="I31" s="384">
        <v>1.81</v>
      </c>
      <c r="J31" s="384"/>
      <c r="K31" s="384"/>
      <c r="L31" s="386">
        <v>0.62</v>
      </c>
      <c r="M31" s="387">
        <v>5</v>
      </c>
      <c r="N31" s="384">
        <v>8.91</v>
      </c>
      <c r="O31" s="399">
        <v>108.57</v>
      </c>
      <c r="P31" s="194">
        <f t="shared" si="0"/>
        <v>188.64999999999998</v>
      </c>
    </row>
    <row r="32" spans="1:16" ht="8.25" customHeight="1" thickBot="1" x14ac:dyDescent="0.3">
      <c r="A32" s="389" t="s">
        <v>43</v>
      </c>
      <c r="B32" s="390">
        <v>10</v>
      </c>
      <c r="C32" s="390">
        <v>5</v>
      </c>
      <c r="D32" s="390">
        <v>1</v>
      </c>
      <c r="E32" s="391" t="s">
        <v>157</v>
      </c>
      <c r="F32" s="392"/>
      <c r="G32" s="389">
        <v>60.02</v>
      </c>
      <c r="H32" s="393">
        <v>3.72</v>
      </c>
      <c r="I32" s="393">
        <v>1.81</v>
      </c>
      <c r="J32" s="393"/>
      <c r="K32" s="393"/>
      <c r="L32" s="395">
        <v>0.62</v>
      </c>
      <c r="M32" s="396">
        <v>4.8</v>
      </c>
      <c r="N32" s="393">
        <v>8.91</v>
      </c>
      <c r="O32" s="397">
        <v>108.57</v>
      </c>
      <c r="P32" s="194">
        <f t="shared" si="0"/>
        <v>188.45</v>
      </c>
    </row>
    <row r="33" spans="1:16" ht="8.25" customHeight="1" thickBot="1" x14ac:dyDescent="0.3">
      <c r="A33" s="380" t="s">
        <v>43</v>
      </c>
      <c r="B33" s="381">
        <v>19</v>
      </c>
      <c r="C33" s="381">
        <v>3</v>
      </c>
      <c r="D33" s="381">
        <v>1</v>
      </c>
      <c r="E33" s="398" t="s">
        <v>157</v>
      </c>
      <c r="F33" s="383"/>
      <c r="G33" s="402">
        <v>64.260000000000005</v>
      </c>
      <c r="H33" s="384">
        <v>3</v>
      </c>
      <c r="I33" s="384">
        <v>4</v>
      </c>
      <c r="J33" s="384">
        <v>2</v>
      </c>
      <c r="K33" s="385"/>
      <c r="L33" s="386"/>
      <c r="M33" s="387">
        <v>5</v>
      </c>
      <c r="N33" s="384">
        <v>8.91</v>
      </c>
      <c r="O33" s="399">
        <v>108.57</v>
      </c>
      <c r="P33" s="194">
        <f t="shared" si="0"/>
        <v>195.74</v>
      </c>
    </row>
    <row r="34" spans="1:16" ht="8.25" customHeight="1" thickBot="1" x14ac:dyDescent="0.3">
      <c r="A34" s="380" t="s">
        <v>43</v>
      </c>
      <c r="B34" s="381">
        <v>19</v>
      </c>
      <c r="C34" s="381">
        <v>4</v>
      </c>
      <c r="D34" s="381"/>
      <c r="E34" s="398" t="s">
        <v>157</v>
      </c>
      <c r="F34" s="383"/>
      <c r="G34" s="402">
        <v>64.260000000000005</v>
      </c>
      <c r="H34" s="384">
        <v>3</v>
      </c>
      <c r="I34" s="384">
        <v>4</v>
      </c>
      <c r="J34" s="384">
        <v>2</v>
      </c>
      <c r="K34" s="385"/>
      <c r="L34" s="386"/>
      <c r="M34" s="387">
        <v>5</v>
      </c>
      <c r="N34" s="384">
        <v>8.91</v>
      </c>
      <c r="O34" s="399">
        <v>107.6</v>
      </c>
      <c r="P34" s="194">
        <f t="shared" si="0"/>
        <v>194.76999999999998</v>
      </c>
    </row>
    <row r="35" spans="1:16" ht="8.25" customHeight="1" thickBot="1" x14ac:dyDescent="0.3">
      <c r="A35" s="380" t="s">
        <v>43</v>
      </c>
      <c r="B35" s="381">
        <v>19</v>
      </c>
      <c r="C35" s="381">
        <v>5</v>
      </c>
      <c r="D35" s="381"/>
      <c r="E35" s="398" t="s">
        <v>157</v>
      </c>
      <c r="F35" s="383"/>
      <c r="G35" s="402">
        <v>64.260000000000005</v>
      </c>
      <c r="H35" s="384">
        <v>3</v>
      </c>
      <c r="I35" s="384">
        <v>4</v>
      </c>
      <c r="J35" s="384">
        <v>2</v>
      </c>
      <c r="K35" s="385"/>
      <c r="L35" s="386"/>
      <c r="M35" s="387">
        <v>4.8</v>
      </c>
      <c r="N35" s="384">
        <v>8.91</v>
      </c>
      <c r="O35" s="399">
        <v>107.6</v>
      </c>
      <c r="P35" s="194">
        <f t="shared" si="0"/>
        <v>194.57</v>
      </c>
    </row>
    <row r="36" spans="1:16" ht="8.25" customHeight="1" thickBot="1" x14ac:dyDescent="0.3">
      <c r="A36" s="389" t="s">
        <v>43</v>
      </c>
      <c r="B36" s="390">
        <v>19</v>
      </c>
      <c r="C36" s="390">
        <v>5</v>
      </c>
      <c r="D36" s="390">
        <v>1</v>
      </c>
      <c r="E36" s="391" t="s">
        <v>157</v>
      </c>
      <c r="F36" s="392">
        <v>898257</v>
      </c>
      <c r="G36" s="403">
        <v>64.260000000000005</v>
      </c>
      <c r="H36" s="393">
        <v>3</v>
      </c>
      <c r="I36" s="393">
        <v>4</v>
      </c>
      <c r="J36" s="393">
        <v>2</v>
      </c>
      <c r="K36" s="394"/>
      <c r="L36" s="395"/>
      <c r="M36" s="396">
        <v>4.8</v>
      </c>
      <c r="N36" s="393">
        <v>8.91</v>
      </c>
      <c r="O36" s="397">
        <v>108.57</v>
      </c>
      <c r="P36" s="194">
        <f t="shared" si="0"/>
        <v>195.54</v>
      </c>
    </row>
    <row r="37" spans="1:16" ht="8.25" customHeight="1" thickBot="1" x14ac:dyDescent="0.3">
      <c r="A37" s="185" t="s">
        <v>44</v>
      </c>
      <c r="B37" s="11">
        <v>4</v>
      </c>
      <c r="C37" s="11">
        <v>5</v>
      </c>
      <c r="D37" s="11"/>
      <c r="E37" s="140" t="s">
        <v>157</v>
      </c>
      <c r="F37" s="383"/>
      <c r="G37" s="168">
        <v>69.19</v>
      </c>
      <c r="H37" s="150">
        <v>9.83</v>
      </c>
      <c r="I37" s="150">
        <v>11.45</v>
      </c>
      <c r="J37" s="150"/>
      <c r="K37" s="150">
        <v>0.18</v>
      </c>
      <c r="L37" s="170"/>
      <c r="M37" s="339">
        <v>4.8</v>
      </c>
      <c r="N37" s="150">
        <v>18</v>
      </c>
      <c r="O37" s="153">
        <v>107.6</v>
      </c>
      <c r="P37" s="194">
        <f t="shared" si="0"/>
        <v>221.05</v>
      </c>
    </row>
    <row r="38" spans="1:16" ht="8.25" customHeight="1" thickBot="1" x14ac:dyDescent="0.3">
      <c r="A38" s="185" t="s">
        <v>44</v>
      </c>
      <c r="B38" s="11">
        <v>4</v>
      </c>
      <c r="C38" s="11">
        <v>5</v>
      </c>
      <c r="D38" s="11"/>
      <c r="E38" s="140" t="s">
        <v>157</v>
      </c>
      <c r="F38" s="383"/>
      <c r="G38" s="168">
        <v>69.19</v>
      </c>
      <c r="H38" s="150">
        <v>9.83</v>
      </c>
      <c r="I38" s="150">
        <v>11.45</v>
      </c>
      <c r="J38" s="150"/>
      <c r="K38" s="150">
        <v>0.18</v>
      </c>
      <c r="L38" s="170"/>
      <c r="M38" s="339">
        <v>4.8</v>
      </c>
      <c r="N38" s="150">
        <v>18</v>
      </c>
      <c r="O38" s="153">
        <v>107.6</v>
      </c>
      <c r="P38" s="194">
        <f t="shared" si="0"/>
        <v>221.05</v>
      </c>
    </row>
    <row r="39" spans="1:16" ht="8.25" customHeight="1" thickBot="1" x14ac:dyDescent="0.3">
      <c r="A39" s="185" t="s">
        <v>44</v>
      </c>
      <c r="B39" s="11">
        <v>4</v>
      </c>
      <c r="C39" s="11">
        <v>5</v>
      </c>
      <c r="D39" s="11">
        <v>1</v>
      </c>
      <c r="E39" s="140" t="s">
        <v>157</v>
      </c>
      <c r="F39" s="383"/>
      <c r="G39" s="168">
        <v>69.19</v>
      </c>
      <c r="H39" s="150">
        <v>9.83</v>
      </c>
      <c r="I39" s="150">
        <v>11.45</v>
      </c>
      <c r="J39" s="150"/>
      <c r="K39" s="150">
        <v>0.18</v>
      </c>
      <c r="L39" s="170"/>
      <c r="M39" s="339">
        <v>4.8</v>
      </c>
      <c r="N39" s="150">
        <v>18</v>
      </c>
      <c r="O39" s="153">
        <v>108.57</v>
      </c>
      <c r="P39" s="194">
        <f t="shared" si="0"/>
        <v>222.01999999999998</v>
      </c>
    </row>
    <row r="40" spans="1:16" ht="8.25" customHeight="1" thickBot="1" x14ac:dyDescent="0.3">
      <c r="A40" s="185" t="s">
        <v>44</v>
      </c>
      <c r="B40" s="11">
        <v>10</v>
      </c>
      <c r="C40" s="11">
        <v>3</v>
      </c>
      <c r="D40" s="11">
        <v>1</v>
      </c>
      <c r="E40" s="140" t="s">
        <v>157</v>
      </c>
      <c r="F40" s="383"/>
      <c r="G40" s="168">
        <v>60.02</v>
      </c>
      <c r="H40" s="150">
        <v>3.72</v>
      </c>
      <c r="I40" s="150">
        <v>1.81</v>
      </c>
      <c r="J40" s="150"/>
      <c r="K40" s="150"/>
      <c r="L40" s="170">
        <v>0.62</v>
      </c>
      <c r="M40" s="339">
        <v>5</v>
      </c>
      <c r="N40" s="150">
        <v>18</v>
      </c>
      <c r="O40" s="153">
        <v>108.57</v>
      </c>
      <c r="P40" s="194">
        <f t="shared" si="0"/>
        <v>197.74</v>
      </c>
    </row>
    <row r="41" spans="1:16" ht="8.25" customHeight="1" thickBot="1" x14ac:dyDescent="0.3">
      <c r="A41" s="185" t="s">
        <v>44</v>
      </c>
      <c r="B41" s="11">
        <v>10</v>
      </c>
      <c r="C41" s="11">
        <v>5</v>
      </c>
      <c r="D41" s="11"/>
      <c r="E41" s="140" t="s">
        <v>157</v>
      </c>
      <c r="F41" s="383"/>
      <c r="G41" s="168">
        <v>60.02</v>
      </c>
      <c r="H41" s="150">
        <v>3.72</v>
      </c>
      <c r="I41" s="150">
        <v>1.81</v>
      </c>
      <c r="J41" s="150"/>
      <c r="K41" s="150"/>
      <c r="L41" s="170">
        <v>0.62</v>
      </c>
      <c r="M41" s="339">
        <v>4.8</v>
      </c>
      <c r="N41" s="150">
        <v>18</v>
      </c>
      <c r="O41" s="153">
        <v>107.6</v>
      </c>
      <c r="P41" s="194">
        <f t="shared" si="0"/>
        <v>196.57</v>
      </c>
    </row>
    <row r="42" spans="1:16" ht="8.25" customHeight="1" thickBot="1" x14ac:dyDescent="0.3">
      <c r="A42" s="185" t="s">
        <v>44</v>
      </c>
      <c r="B42" s="11">
        <v>10</v>
      </c>
      <c r="C42" s="11">
        <v>5</v>
      </c>
      <c r="D42" s="11">
        <v>1</v>
      </c>
      <c r="E42" s="140" t="s">
        <v>157</v>
      </c>
      <c r="F42" s="383">
        <v>836294</v>
      </c>
      <c r="G42" s="168">
        <v>60.02</v>
      </c>
      <c r="H42" s="150">
        <v>3.72</v>
      </c>
      <c r="I42" s="150">
        <v>1.81</v>
      </c>
      <c r="J42" s="150"/>
      <c r="K42" s="150"/>
      <c r="L42" s="170">
        <v>0.62</v>
      </c>
      <c r="M42" s="339">
        <v>4.8</v>
      </c>
      <c r="N42" s="150">
        <v>18</v>
      </c>
      <c r="O42" s="153">
        <v>108.57</v>
      </c>
      <c r="P42" s="194">
        <f t="shared" si="0"/>
        <v>197.54</v>
      </c>
    </row>
    <row r="43" spans="1:16" ht="8.25" customHeight="1" thickBot="1" x14ac:dyDescent="0.3">
      <c r="A43" s="389" t="s">
        <v>45</v>
      </c>
      <c r="B43" s="390">
        <v>4</v>
      </c>
      <c r="C43" s="390">
        <v>5</v>
      </c>
      <c r="D43" s="390"/>
      <c r="E43" s="391" t="s">
        <v>157</v>
      </c>
      <c r="F43" s="392"/>
      <c r="G43" s="389">
        <v>69.19</v>
      </c>
      <c r="H43" s="393">
        <v>9.83</v>
      </c>
      <c r="I43" s="393">
        <v>11.45</v>
      </c>
      <c r="J43" s="393"/>
      <c r="K43" s="393">
        <v>0.18</v>
      </c>
      <c r="L43" s="395"/>
      <c r="M43" s="401">
        <v>4.8</v>
      </c>
      <c r="N43" s="393">
        <v>13.31</v>
      </c>
      <c r="O43" s="397">
        <v>107.6</v>
      </c>
      <c r="P43" s="194">
        <f t="shared" si="0"/>
        <v>216.36</v>
      </c>
    </row>
    <row r="44" spans="1:16" ht="8.25" customHeight="1" thickBot="1" x14ac:dyDescent="0.3">
      <c r="A44" s="380" t="s">
        <v>45</v>
      </c>
      <c r="B44" s="381">
        <v>4</v>
      </c>
      <c r="C44" s="381">
        <v>5</v>
      </c>
      <c r="D44" s="381">
        <v>1</v>
      </c>
      <c r="E44" s="398" t="s">
        <v>157</v>
      </c>
      <c r="F44" s="383"/>
      <c r="G44" s="380">
        <v>69.19</v>
      </c>
      <c r="H44" s="384">
        <v>9.83</v>
      </c>
      <c r="I44" s="384">
        <v>11.45</v>
      </c>
      <c r="J44" s="384"/>
      <c r="K44" s="385">
        <v>0.18</v>
      </c>
      <c r="L44" s="386"/>
      <c r="M44" s="387">
        <v>4.8</v>
      </c>
      <c r="N44" s="384">
        <v>13.31</v>
      </c>
      <c r="O44" s="399">
        <v>108.57</v>
      </c>
      <c r="P44" s="194">
        <f t="shared" si="0"/>
        <v>217.32999999999998</v>
      </c>
    </row>
    <row r="45" spans="1:16" ht="8.25" customHeight="1" thickBot="1" x14ac:dyDescent="0.3">
      <c r="A45" s="380" t="s">
        <v>45</v>
      </c>
      <c r="B45" s="381">
        <v>10</v>
      </c>
      <c r="C45" s="381">
        <v>1</v>
      </c>
      <c r="D45" s="381">
        <v>1</v>
      </c>
      <c r="E45" s="398" t="s">
        <v>157</v>
      </c>
      <c r="F45" s="383"/>
      <c r="G45" s="380">
        <v>60.02</v>
      </c>
      <c r="H45" s="384">
        <v>3.72</v>
      </c>
      <c r="I45" s="384">
        <v>1.81</v>
      </c>
      <c r="J45" s="384"/>
      <c r="K45" s="384"/>
      <c r="L45" s="386">
        <v>0.62</v>
      </c>
      <c r="M45" s="404">
        <v>5</v>
      </c>
      <c r="N45" s="384">
        <v>13.31</v>
      </c>
      <c r="O45" s="399">
        <v>108.57</v>
      </c>
      <c r="P45" s="194">
        <f t="shared" si="0"/>
        <v>193.05</v>
      </c>
    </row>
    <row r="46" spans="1:16" ht="8.25" customHeight="1" thickBot="1" x14ac:dyDescent="0.3">
      <c r="A46" s="380" t="s">
        <v>45</v>
      </c>
      <c r="B46" s="381">
        <v>10</v>
      </c>
      <c r="C46" s="381">
        <v>5</v>
      </c>
      <c r="D46" s="381">
        <v>1</v>
      </c>
      <c r="E46" s="398" t="s">
        <v>157</v>
      </c>
      <c r="F46" s="383">
        <v>901798</v>
      </c>
      <c r="G46" s="380">
        <v>60.02</v>
      </c>
      <c r="H46" s="384">
        <v>3.72</v>
      </c>
      <c r="I46" s="384">
        <v>1.81</v>
      </c>
      <c r="J46" s="384"/>
      <c r="K46" s="384"/>
      <c r="L46" s="386">
        <v>0.62</v>
      </c>
      <c r="M46" s="387">
        <v>4.8</v>
      </c>
      <c r="N46" s="384">
        <v>13.31</v>
      </c>
      <c r="O46" s="399">
        <v>108.57</v>
      </c>
      <c r="P46" s="194">
        <f t="shared" si="0"/>
        <v>192.85</v>
      </c>
    </row>
    <row r="47" spans="1:16" ht="8.25" customHeight="1" thickBot="1" x14ac:dyDescent="0.3">
      <c r="A47" s="185" t="s">
        <v>46</v>
      </c>
      <c r="B47" s="11">
        <v>4</v>
      </c>
      <c r="C47" s="11">
        <v>6</v>
      </c>
      <c r="D47" s="11"/>
      <c r="E47" s="140" t="s">
        <v>11</v>
      </c>
      <c r="F47" s="383"/>
      <c r="G47" s="168">
        <v>69.19</v>
      </c>
      <c r="H47" s="150">
        <v>9.83</v>
      </c>
      <c r="I47" s="150">
        <v>11.45</v>
      </c>
      <c r="J47" s="150"/>
      <c r="K47" s="150">
        <v>0.18</v>
      </c>
      <c r="L47" s="170"/>
      <c r="M47" s="339">
        <v>10</v>
      </c>
      <c r="N47" s="150">
        <v>8.1</v>
      </c>
      <c r="O47" s="153">
        <v>110.08</v>
      </c>
      <c r="P47" s="194">
        <f t="shared" si="0"/>
        <v>218.82999999999998</v>
      </c>
    </row>
    <row r="48" spans="1:16" ht="8.25" customHeight="1" thickBot="1" x14ac:dyDescent="0.3">
      <c r="A48" s="187" t="s">
        <v>46</v>
      </c>
      <c r="B48" s="9">
        <v>4</v>
      </c>
      <c r="C48" s="9">
        <v>6</v>
      </c>
      <c r="D48" s="9">
        <v>1</v>
      </c>
      <c r="E48" s="139" t="s">
        <v>11</v>
      </c>
      <c r="F48" s="392"/>
      <c r="G48" s="171">
        <v>69.19</v>
      </c>
      <c r="H48" s="156">
        <v>9.83</v>
      </c>
      <c r="I48" s="156">
        <v>11.45</v>
      </c>
      <c r="J48" s="156"/>
      <c r="K48" s="156">
        <v>0.18</v>
      </c>
      <c r="L48" s="172"/>
      <c r="M48" s="342">
        <v>10</v>
      </c>
      <c r="N48" s="156">
        <v>8.1</v>
      </c>
      <c r="O48" s="148">
        <v>111.05</v>
      </c>
      <c r="P48" s="194">
        <f t="shared" si="0"/>
        <v>219.8</v>
      </c>
    </row>
    <row r="49" spans="1:16" ht="8.25" customHeight="1" thickBot="1" x14ac:dyDescent="0.3">
      <c r="A49" s="185" t="s">
        <v>46</v>
      </c>
      <c r="B49" s="11">
        <v>10</v>
      </c>
      <c r="C49" s="11">
        <v>6</v>
      </c>
      <c r="D49" s="11">
        <v>1</v>
      </c>
      <c r="E49" s="140" t="s">
        <v>11</v>
      </c>
      <c r="F49" s="383">
        <v>925939</v>
      </c>
      <c r="G49" s="168">
        <v>60.02</v>
      </c>
      <c r="H49" s="150">
        <v>3.72</v>
      </c>
      <c r="I49" s="150">
        <v>1.81</v>
      </c>
      <c r="J49" s="150"/>
      <c r="K49" s="150"/>
      <c r="L49" s="170">
        <v>0.62</v>
      </c>
      <c r="M49" s="339">
        <v>10</v>
      </c>
      <c r="N49" s="150">
        <v>8.1</v>
      </c>
      <c r="O49" s="153">
        <v>111.05</v>
      </c>
      <c r="P49" s="194">
        <f t="shared" si="0"/>
        <v>195.32</v>
      </c>
    </row>
    <row r="50" spans="1:16" ht="8.25" customHeight="1" thickBot="1" x14ac:dyDescent="0.3">
      <c r="A50" s="380" t="s">
        <v>47</v>
      </c>
      <c r="B50" s="381">
        <v>4</v>
      </c>
      <c r="C50" s="381">
        <v>6</v>
      </c>
      <c r="D50" s="381"/>
      <c r="E50" s="398" t="s">
        <v>11</v>
      </c>
      <c r="F50" s="383">
        <v>894419</v>
      </c>
      <c r="G50" s="380">
        <v>69.19</v>
      </c>
      <c r="H50" s="384">
        <v>9.83</v>
      </c>
      <c r="I50" s="384">
        <v>11.45</v>
      </c>
      <c r="J50" s="384"/>
      <c r="K50" s="384">
        <v>0.18</v>
      </c>
      <c r="L50" s="386"/>
      <c r="M50" s="387">
        <v>10</v>
      </c>
      <c r="N50" s="384">
        <v>18</v>
      </c>
      <c r="O50" s="399">
        <v>110.08</v>
      </c>
      <c r="P50" s="194">
        <f t="shared" si="0"/>
        <v>228.73000000000002</v>
      </c>
    </row>
    <row r="51" spans="1:16" ht="8.25" customHeight="1" thickBot="1" x14ac:dyDescent="0.3">
      <c r="A51" s="185" t="s">
        <v>48</v>
      </c>
      <c r="B51" s="11">
        <v>4</v>
      </c>
      <c r="C51" s="11">
        <v>5</v>
      </c>
      <c r="D51" s="11"/>
      <c r="E51" s="140" t="s">
        <v>157</v>
      </c>
      <c r="F51" s="383">
        <v>839859</v>
      </c>
      <c r="G51" s="168">
        <v>69.19</v>
      </c>
      <c r="H51" s="150">
        <v>9.83</v>
      </c>
      <c r="I51" s="150">
        <v>11.45</v>
      </c>
      <c r="J51" s="150"/>
      <c r="K51" s="149">
        <v>0.18</v>
      </c>
      <c r="L51" s="170"/>
      <c r="M51" s="339">
        <v>4.8</v>
      </c>
      <c r="N51" s="150">
        <v>26.81</v>
      </c>
      <c r="O51" s="153">
        <v>107.6</v>
      </c>
      <c r="P51" s="194">
        <f t="shared" si="0"/>
        <v>229.86</v>
      </c>
    </row>
    <row r="52" spans="1:16" ht="8.25" customHeight="1" thickBot="1" x14ac:dyDescent="0.3">
      <c r="A52" s="389" t="s">
        <v>10</v>
      </c>
      <c r="B52" s="390">
        <v>4</v>
      </c>
      <c r="C52" s="390">
        <v>5</v>
      </c>
      <c r="D52" s="390"/>
      <c r="E52" s="391" t="s">
        <v>157</v>
      </c>
      <c r="F52" s="392">
        <v>763734</v>
      </c>
      <c r="G52" s="460">
        <v>69.19</v>
      </c>
      <c r="H52" s="461">
        <v>9.83</v>
      </c>
      <c r="I52" s="461">
        <v>11.45</v>
      </c>
      <c r="J52" s="461"/>
      <c r="K52" s="462">
        <v>0.18</v>
      </c>
      <c r="L52" s="395"/>
      <c r="M52" s="396">
        <v>4.8</v>
      </c>
      <c r="N52" s="393">
        <v>14.4</v>
      </c>
      <c r="O52" s="397">
        <v>107.6</v>
      </c>
      <c r="P52" s="194">
        <f t="shared" si="0"/>
        <v>217.45</v>
      </c>
    </row>
    <row r="53" spans="1:16" ht="8.25" customHeight="1" thickBot="1" x14ac:dyDescent="0.3">
      <c r="A53" s="185" t="s">
        <v>49</v>
      </c>
      <c r="B53" s="11">
        <v>4</v>
      </c>
      <c r="C53" s="11">
        <v>4</v>
      </c>
      <c r="D53" s="11"/>
      <c r="E53" s="140" t="s">
        <v>157</v>
      </c>
      <c r="F53" s="383"/>
      <c r="G53" s="168">
        <v>69.19</v>
      </c>
      <c r="H53" s="150">
        <v>9.83</v>
      </c>
      <c r="I53" s="150">
        <v>11.45</v>
      </c>
      <c r="J53" s="150"/>
      <c r="K53" s="149">
        <v>0.18</v>
      </c>
      <c r="L53" s="170"/>
      <c r="M53" s="339">
        <v>5</v>
      </c>
      <c r="N53" s="150">
        <v>16.91</v>
      </c>
      <c r="O53" s="153">
        <v>107.6</v>
      </c>
      <c r="P53" s="194">
        <f t="shared" si="0"/>
        <v>220.16</v>
      </c>
    </row>
    <row r="54" spans="1:16" ht="8.25" customHeight="1" thickBot="1" x14ac:dyDescent="0.3">
      <c r="A54" s="185" t="s">
        <v>49</v>
      </c>
      <c r="B54" s="11">
        <v>4</v>
      </c>
      <c r="C54" s="11">
        <v>5</v>
      </c>
      <c r="D54" s="11"/>
      <c r="E54" s="140" t="s">
        <v>157</v>
      </c>
      <c r="F54" s="383"/>
      <c r="G54" s="168">
        <v>69.19</v>
      </c>
      <c r="H54" s="150">
        <v>9.83</v>
      </c>
      <c r="I54" s="150">
        <v>11.45</v>
      </c>
      <c r="J54" s="150"/>
      <c r="K54" s="149">
        <v>0.18</v>
      </c>
      <c r="L54" s="170"/>
      <c r="M54" s="339">
        <v>4.8</v>
      </c>
      <c r="N54" s="150">
        <v>16.91</v>
      </c>
      <c r="O54" s="153">
        <v>107.6</v>
      </c>
      <c r="P54" s="194">
        <f t="shared" si="0"/>
        <v>219.95999999999998</v>
      </c>
    </row>
    <row r="55" spans="1:16" ht="8.25" customHeight="1" thickBot="1" x14ac:dyDescent="0.3">
      <c r="A55" s="185" t="s">
        <v>49</v>
      </c>
      <c r="B55" s="11">
        <v>19</v>
      </c>
      <c r="C55" s="11">
        <v>4</v>
      </c>
      <c r="D55" s="11"/>
      <c r="E55" s="140" t="s">
        <v>157</v>
      </c>
      <c r="F55" s="383"/>
      <c r="G55" s="345">
        <v>64.260000000000005</v>
      </c>
      <c r="H55" s="150">
        <v>3</v>
      </c>
      <c r="I55" s="150">
        <v>4</v>
      </c>
      <c r="J55" s="150">
        <v>2</v>
      </c>
      <c r="K55" s="149"/>
      <c r="L55" s="170"/>
      <c r="M55" s="339">
        <v>5</v>
      </c>
      <c r="N55" s="150">
        <v>16.91</v>
      </c>
      <c r="O55" s="153">
        <v>107.6</v>
      </c>
      <c r="P55" s="194">
        <f t="shared" si="0"/>
        <v>202.76999999999998</v>
      </c>
    </row>
    <row r="56" spans="1:16" ht="8.25" customHeight="1" thickBot="1" x14ac:dyDescent="0.3">
      <c r="A56" s="185" t="s">
        <v>49</v>
      </c>
      <c r="B56" s="11">
        <v>19</v>
      </c>
      <c r="C56" s="11">
        <v>5</v>
      </c>
      <c r="D56" s="11"/>
      <c r="E56" s="140" t="s">
        <v>157</v>
      </c>
      <c r="F56" s="383">
        <v>916349</v>
      </c>
      <c r="G56" s="345">
        <v>64.260000000000005</v>
      </c>
      <c r="H56" s="150">
        <v>3</v>
      </c>
      <c r="I56" s="150">
        <v>4</v>
      </c>
      <c r="J56" s="150">
        <v>2</v>
      </c>
      <c r="K56" s="149"/>
      <c r="L56" s="170"/>
      <c r="M56" s="339">
        <v>4.8</v>
      </c>
      <c r="N56" s="150">
        <v>16.91</v>
      </c>
      <c r="O56" s="153">
        <v>107.6</v>
      </c>
      <c r="P56" s="194">
        <f t="shared" si="0"/>
        <v>202.57</v>
      </c>
    </row>
    <row r="57" spans="1:16" ht="8.25" customHeight="1" thickBot="1" x14ac:dyDescent="0.3">
      <c r="A57" s="389" t="s">
        <v>50</v>
      </c>
      <c r="B57" s="390">
        <v>4</v>
      </c>
      <c r="C57" s="390">
        <v>7</v>
      </c>
      <c r="D57" s="390"/>
      <c r="E57" s="391" t="s">
        <v>157</v>
      </c>
      <c r="F57" s="392"/>
      <c r="G57" s="389">
        <v>69.19</v>
      </c>
      <c r="H57" s="393">
        <v>9.83</v>
      </c>
      <c r="I57" s="393">
        <v>11.45</v>
      </c>
      <c r="J57" s="393"/>
      <c r="K57" s="394">
        <v>0.18</v>
      </c>
      <c r="L57" s="395"/>
      <c r="M57" s="396">
        <v>5</v>
      </c>
      <c r="N57" s="393">
        <v>17.190000000000001</v>
      </c>
      <c r="O57" s="397">
        <v>107.6</v>
      </c>
      <c r="P57" s="194">
        <f t="shared" si="0"/>
        <v>220.44</v>
      </c>
    </row>
    <row r="58" spans="1:16" ht="8.25" customHeight="1" thickBot="1" x14ac:dyDescent="0.3">
      <c r="A58" s="380" t="s">
        <v>50</v>
      </c>
      <c r="B58" s="381">
        <v>19</v>
      </c>
      <c r="C58" s="381">
        <v>5</v>
      </c>
      <c r="D58" s="381"/>
      <c r="E58" s="398" t="s">
        <v>157</v>
      </c>
      <c r="F58" s="383"/>
      <c r="G58" s="402">
        <v>64.260000000000005</v>
      </c>
      <c r="H58" s="384">
        <v>3</v>
      </c>
      <c r="I58" s="384">
        <v>4</v>
      </c>
      <c r="J58" s="384">
        <v>2</v>
      </c>
      <c r="K58" s="385"/>
      <c r="L58" s="386"/>
      <c r="M58" s="387">
        <v>4.8</v>
      </c>
      <c r="N58" s="384">
        <v>17.190000000000001</v>
      </c>
      <c r="O58" s="399">
        <v>107.6</v>
      </c>
      <c r="P58" s="194">
        <f t="shared" si="0"/>
        <v>202.85</v>
      </c>
    </row>
    <row r="59" spans="1:16" ht="8.25" customHeight="1" thickBot="1" x14ac:dyDescent="0.3">
      <c r="A59" s="380" t="s">
        <v>50</v>
      </c>
      <c r="B59" s="381">
        <v>19</v>
      </c>
      <c r="C59" s="381">
        <v>7</v>
      </c>
      <c r="D59" s="381"/>
      <c r="E59" s="398" t="s">
        <v>157</v>
      </c>
      <c r="F59" s="383">
        <v>1115857</v>
      </c>
      <c r="G59" s="402">
        <v>64.260000000000005</v>
      </c>
      <c r="H59" s="384">
        <v>3</v>
      </c>
      <c r="I59" s="384">
        <v>4</v>
      </c>
      <c r="J59" s="384">
        <v>2</v>
      </c>
      <c r="K59" s="385"/>
      <c r="L59" s="386"/>
      <c r="M59" s="387">
        <v>5</v>
      </c>
      <c r="N59" s="384">
        <v>17.190000000000001</v>
      </c>
      <c r="O59" s="399">
        <v>107.6</v>
      </c>
      <c r="P59" s="194">
        <f t="shared" si="0"/>
        <v>203.05</v>
      </c>
    </row>
    <row r="60" spans="1:16" ht="8.25" customHeight="1" thickBot="1" x14ac:dyDescent="0.3">
      <c r="A60" s="185" t="s">
        <v>51</v>
      </c>
      <c r="B60" s="11">
        <v>4</v>
      </c>
      <c r="C60" s="11">
        <v>5</v>
      </c>
      <c r="D60" s="11"/>
      <c r="E60" s="140" t="s">
        <v>157</v>
      </c>
      <c r="F60" s="383"/>
      <c r="G60" s="168">
        <v>69.19</v>
      </c>
      <c r="H60" s="150">
        <v>9.83</v>
      </c>
      <c r="I60" s="150">
        <v>11.45</v>
      </c>
      <c r="J60" s="150"/>
      <c r="K60" s="149">
        <v>0.18</v>
      </c>
      <c r="L60" s="170"/>
      <c r="M60" s="339">
        <v>4.8</v>
      </c>
      <c r="N60" s="150">
        <v>18</v>
      </c>
      <c r="O60" s="153">
        <v>107.6</v>
      </c>
      <c r="P60" s="194">
        <f t="shared" si="0"/>
        <v>221.05</v>
      </c>
    </row>
    <row r="61" spans="1:16" ht="8.25" customHeight="1" thickBot="1" x14ac:dyDescent="0.3">
      <c r="A61" s="185" t="s">
        <v>51</v>
      </c>
      <c r="B61" s="11">
        <v>4</v>
      </c>
      <c r="C61" s="11">
        <v>7</v>
      </c>
      <c r="D61" s="11"/>
      <c r="E61" s="140" t="s">
        <v>157</v>
      </c>
      <c r="F61" s="383">
        <v>972904</v>
      </c>
      <c r="G61" s="168">
        <v>69.19</v>
      </c>
      <c r="H61" s="150">
        <v>9.83</v>
      </c>
      <c r="I61" s="150">
        <v>11.45</v>
      </c>
      <c r="J61" s="150"/>
      <c r="K61" s="149">
        <v>0.18</v>
      </c>
      <c r="L61" s="170"/>
      <c r="M61" s="339">
        <v>5</v>
      </c>
      <c r="N61" s="150">
        <v>18</v>
      </c>
      <c r="O61" s="153">
        <v>107.6</v>
      </c>
      <c r="P61" s="194">
        <f t="shared" si="0"/>
        <v>221.25</v>
      </c>
    </row>
    <row r="62" spans="1:16" ht="8.25" customHeight="1" thickBot="1" x14ac:dyDescent="0.3">
      <c r="A62" s="389" t="s">
        <v>52</v>
      </c>
      <c r="B62" s="390">
        <v>10</v>
      </c>
      <c r="C62" s="390">
        <v>1</v>
      </c>
      <c r="D62" s="390">
        <v>1</v>
      </c>
      <c r="E62" s="400" t="s">
        <v>156</v>
      </c>
      <c r="F62" s="392"/>
      <c r="G62" s="389">
        <v>60.02</v>
      </c>
      <c r="H62" s="393">
        <v>3.72</v>
      </c>
      <c r="I62" s="393">
        <v>1.81</v>
      </c>
      <c r="J62" s="393"/>
      <c r="K62" s="393"/>
      <c r="L62" s="395">
        <v>0.62</v>
      </c>
      <c r="M62" s="401">
        <v>5</v>
      </c>
      <c r="N62" s="393">
        <v>15.43</v>
      </c>
      <c r="O62" s="400">
        <v>109.12</v>
      </c>
      <c r="P62" s="194">
        <f t="shared" si="0"/>
        <v>195.72</v>
      </c>
    </row>
    <row r="63" spans="1:16" ht="8.25" customHeight="1" thickBot="1" x14ac:dyDescent="0.3">
      <c r="A63" s="380" t="s">
        <v>52</v>
      </c>
      <c r="B63" s="381">
        <v>10</v>
      </c>
      <c r="C63" s="381">
        <v>2</v>
      </c>
      <c r="D63" s="381">
        <v>1</v>
      </c>
      <c r="E63" s="388" t="s">
        <v>156</v>
      </c>
      <c r="F63" s="383">
        <v>745066</v>
      </c>
      <c r="G63" s="380">
        <v>60.02</v>
      </c>
      <c r="H63" s="384">
        <v>3.72</v>
      </c>
      <c r="I63" s="384">
        <v>1.81</v>
      </c>
      <c r="J63" s="384"/>
      <c r="K63" s="384"/>
      <c r="L63" s="386">
        <v>0.62</v>
      </c>
      <c r="M63" s="387">
        <v>5</v>
      </c>
      <c r="N63" s="384">
        <v>15.43</v>
      </c>
      <c r="O63" s="388">
        <v>109.12</v>
      </c>
      <c r="P63" s="194">
        <f t="shared" si="0"/>
        <v>195.72</v>
      </c>
    </row>
    <row r="64" spans="1:16" ht="8.25" customHeight="1" thickBot="1" x14ac:dyDescent="0.3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383"/>
      <c r="G64" s="451">
        <v>60.02</v>
      </c>
      <c r="H64" s="452">
        <v>3.72</v>
      </c>
      <c r="I64" s="452">
        <v>1.81</v>
      </c>
      <c r="J64" s="452"/>
      <c r="K64" s="452"/>
      <c r="L64" s="454">
        <v>0.62</v>
      </c>
      <c r="M64" s="344">
        <v>5</v>
      </c>
      <c r="N64" s="150">
        <v>25.32</v>
      </c>
      <c r="O64" s="154">
        <v>109.12</v>
      </c>
      <c r="P64" s="194">
        <f t="shared" si="0"/>
        <v>205.61</v>
      </c>
    </row>
    <row r="65" spans="1:16" ht="8.25" customHeight="1" thickBot="1" x14ac:dyDescent="0.3">
      <c r="A65" s="185" t="s">
        <v>53</v>
      </c>
      <c r="B65" s="11">
        <v>10</v>
      </c>
      <c r="C65" s="11">
        <v>5</v>
      </c>
      <c r="D65" s="11">
        <v>1</v>
      </c>
      <c r="E65" s="134" t="s">
        <v>156</v>
      </c>
      <c r="F65" s="407">
        <v>849217</v>
      </c>
      <c r="G65" s="451">
        <v>60.02</v>
      </c>
      <c r="H65" s="452">
        <v>3.72</v>
      </c>
      <c r="I65" s="452">
        <v>1.81</v>
      </c>
      <c r="J65" s="452"/>
      <c r="K65" s="452"/>
      <c r="L65" s="454">
        <v>0.62</v>
      </c>
      <c r="M65" s="195">
        <v>4.8</v>
      </c>
      <c r="N65" s="150">
        <v>25.32</v>
      </c>
      <c r="O65" s="154">
        <v>109.12</v>
      </c>
      <c r="P65" s="194">
        <f t="shared" si="0"/>
        <v>205.41</v>
      </c>
    </row>
    <row r="66" spans="1:16" ht="8.25" customHeight="1" thickBot="1" x14ac:dyDescent="0.3">
      <c r="A66" s="380" t="s">
        <v>54</v>
      </c>
      <c r="B66" s="381">
        <v>10</v>
      </c>
      <c r="C66" s="381">
        <v>1</v>
      </c>
      <c r="D66" s="405">
        <v>1</v>
      </c>
      <c r="E66" s="385" t="s">
        <v>156</v>
      </c>
      <c r="F66" s="415">
        <v>918930</v>
      </c>
      <c r="G66" s="380">
        <v>60.02</v>
      </c>
      <c r="H66" s="384">
        <v>3.72</v>
      </c>
      <c r="I66" s="384">
        <v>1.81</v>
      </c>
      <c r="J66" s="384"/>
      <c r="K66" s="384"/>
      <c r="L66" s="386">
        <v>0.62</v>
      </c>
      <c r="M66" s="404">
        <v>5</v>
      </c>
      <c r="N66" s="399">
        <v>25.9</v>
      </c>
      <c r="O66" s="388">
        <v>109.12</v>
      </c>
      <c r="P66" s="194">
        <f t="shared" si="0"/>
        <v>206.19</v>
      </c>
    </row>
    <row r="67" spans="1:16" ht="8.25" customHeight="1" thickBot="1" x14ac:dyDescent="0.3">
      <c r="A67" s="185" t="s">
        <v>7</v>
      </c>
      <c r="B67" s="11">
        <v>10</v>
      </c>
      <c r="C67" s="11">
        <v>2</v>
      </c>
      <c r="D67" s="55">
        <v>1</v>
      </c>
      <c r="E67" s="38" t="s">
        <v>156</v>
      </c>
      <c r="F67" s="408">
        <v>1030940</v>
      </c>
      <c r="G67" s="451">
        <v>60.02</v>
      </c>
      <c r="H67" s="452">
        <v>3.72</v>
      </c>
      <c r="I67" s="452">
        <v>1.81</v>
      </c>
      <c r="J67" s="452"/>
      <c r="K67" s="452"/>
      <c r="L67" s="454">
        <v>0.62</v>
      </c>
      <c r="M67" s="339">
        <v>5</v>
      </c>
      <c r="N67" s="153">
        <v>27</v>
      </c>
      <c r="O67" s="157">
        <v>109.12</v>
      </c>
      <c r="P67" s="194">
        <f t="shared" si="0"/>
        <v>207.29000000000002</v>
      </c>
    </row>
    <row r="68" spans="1:16" ht="15" customHeight="1" thickBot="1" x14ac:dyDescent="0.3">
      <c r="A68" s="289" t="s">
        <v>150</v>
      </c>
      <c r="B68" s="48"/>
      <c r="C68" s="48"/>
      <c r="D68" s="48"/>
      <c r="E68" s="133"/>
      <c r="F68" s="409">
        <f>SUM(F5:F67)</f>
        <v>25618078</v>
      </c>
      <c r="G68" s="49"/>
      <c r="H68" s="441"/>
      <c r="I68" s="49"/>
      <c r="J68" s="49"/>
      <c r="K68" s="49"/>
      <c r="L68" s="133"/>
      <c r="M68" s="136"/>
      <c r="N68" s="377"/>
      <c r="O68" s="136"/>
      <c r="P68" s="194"/>
    </row>
    <row r="69" spans="1:16" ht="8.25" customHeight="1" thickBot="1" x14ac:dyDescent="0.3">
      <c r="A69" s="182" t="s">
        <v>7</v>
      </c>
      <c r="B69" s="183">
        <v>10</v>
      </c>
      <c r="C69" s="191"/>
      <c r="D69" s="353">
        <v>1</v>
      </c>
      <c r="E69" s="191" t="s">
        <v>156</v>
      </c>
      <c r="F69" s="410">
        <v>2420667</v>
      </c>
      <c r="G69" s="168">
        <v>60.02</v>
      </c>
      <c r="H69" s="150">
        <v>3.72</v>
      </c>
      <c r="I69" s="150">
        <v>1.81</v>
      </c>
      <c r="J69" s="149"/>
      <c r="K69" s="150"/>
      <c r="L69" s="170">
        <v>0.62</v>
      </c>
      <c r="M69" s="195">
        <v>37.729999999999997</v>
      </c>
      <c r="N69" s="153">
        <v>124.01</v>
      </c>
      <c r="O69" s="154">
        <v>108.59</v>
      </c>
      <c r="P69" s="194">
        <f t="shared" ref="P69:P75" si="1">SUM(G69:O69)</f>
        <v>336.5</v>
      </c>
    </row>
    <row r="70" spans="1:16" ht="8.25" customHeight="1" thickBot="1" x14ac:dyDescent="0.3">
      <c r="A70" s="185" t="s">
        <v>6</v>
      </c>
      <c r="B70" s="11">
        <v>10</v>
      </c>
      <c r="C70" s="11">
        <v>1</v>
      </c>
      <c r="D70" s="55">
        <v>1</v>
      </c>
      <c r="E70" s="33" t="s">
        <v>156</v>
      </c>
      <c r="F70" s="411">
        <v>153338</v>
      </c>
      <c r="G70" s="168">
        <v>60.02</v>
      </c>
      <c r="H70" s="150">
        <v>3.72</v>
      </c>
      <c r="I70" s="150">
        <v>1.81</v>
      </c>
      <c r="J70" s="149"/>
      <c r="K70" s="150"/>
      <c r="L70" s="170">
        <v>0.62</v>
      </c>
      <c r="M70" s="204">
        <v>5</v>
      </c>
      <c r="N70" s="153">
        <v>105</v>
      </c>
      <c r="O70" s="154">
        <v>109.12</v>
      </c>
      <c r="P70" s="194">
        <f t="shared" si="1"/>
        <v>285.29000000000002</v>
      </c>
    </row>
    <row r="71" spans="1:16" ht="8.25" customHeight="1" thickBot="1" x14ac:dyDescent="0.3">
      <c r="A71" s="185" t="s">
        <v>8</v>
      </c>
      <c r="B71" s="11">
        <v>10</v>
      </c>
      <c r="C71" s="11">
        <v>3</v>
      </c>
      <c r="D71" s="55">
        <v>1</v>
      </c>
      <c r="E71" s="33" t="s">
        <v>156</v>
      </c>
      <c r="F71" s="411">
        <v>122595</v>
      </c>
      <c r="G71" s="168">
        <v>60.02</v>
      </c>
      <c r="H71" s="150">
        <v>3.72</v>
      </c>
      <c r="I71" s="150">
        <v>1.81</v>
      </c>
      <c r="J71" s="149"/>
      <c r="K71" s="150"/>
      <c r="L71" s="170">
        <v>0.62</v>
      </c>
      <c r="M71" s="195">
        <v>5</v>
      </c>
      <c r="N71" s="153">
        <v>105</v>
      </c>
      <c r="O71" s="154">
        <v>109.12</v>
      </c>
      <c r="P71" s="194">
        <f t="shared" si="1"/>
        <v>285.29000000000002</v>
      </c>
    </row>
    <row r="72" spans="1:16" ht="8.25" customHeight="1" thickBot="1" x14ac:dyDescent="0.3">
      <c r="A72" s="171" t="s">
        <v>10</v>
      </c>
      <c r="B72" s="9">
        <v>4</v>
      </c>
      <c r="C72" s="9">
        <v>5</v>
      </c>
      <c r="D72" s="236"/>
      <c r="E72" s="9" t="s">
        <v>157</v>
      </c>
      <c r="F72" s="411">
        <v>216571</v>
      </c>
      <c r="G72" s="171">
        <v>69.19</v>
      </c>
      <c r="H72" s="156">
        <v>9.83</v>
      </c>
      <c r="I72" s="156">
        <v>11.45</v>
      </c>
      <c r="J72" s="156"/>
      <c r="K72" s="155">
        <v>0.18</v>
      </c>
      <c r="L72" s="172"/>
      <c r="M72" s="198">
        <f>4.8+35</f>
        <v>39.799999999999997</v>
      </c>
      <c r="N72" s="148">
        <v>105</v>
      </c>
      <c r="O72" s="148">
        <v>107.6</v>
      </c>
      <c r="P72" s="194">
        <f t="shared" si="1"/>
        <v>343.04999999999995</v>
      </c>
    </row>
    <row r="73" spans="1:16" ht="8.25" customHeight="1" thickBot="1" x14ac:dyDescent="0.3">
      <c r="A73" s="185" t="s">
        <v>22</v>
      </c>
      <c r="B73" s="11">
        <v>4</v>
      </c>
      <c r="C73" s="11">
        <v>5</v>
      </c>
      <c r="D73" s="55"/>
      <c r="E73" s="11" t="s">
        <v>157</v>
      </c>
      <c r="F73" s="411">
        <v>12907</v>
      </c>
      <c r="G73" s="168">
        <v>69.19</v>
      </c>
      <c r="H73" s="150">
        <v>9.83</v>
      </c>
      <c r="I73" s="150">
        <v>11.45</v>
      </c>
      <c r="J73" s="150"/>
      <c r="K73" s="149">
        <v>0.18</v>
      </c>
      <c r="L73" s="170"/>
      <c r="M73" s="195">
        <v>4.8</v>
      </c>
      <c r="N73" s="153">
        <v>105</v>
      </c>
      <c r="O73" s="153">
        <v>107.6</v>
      </c>
      <c r="P73" s="194">
        <f t="shared" si="1"/>
        <v>308.04999999999995</v>
      </c>
    </row>
    <row r="74" spans="1:16" ht="8.25" customHeight="1" thickBot="1" x14ac:dyDescent="0.3">
      <c r="A74" s="185" t="s">
        <v>23</v>
      </c>
      <c r="B74" s="11">
        <v>10</v>
      </c>
      <c r="C74" s="11">
        <v>1</v>
      </c>
      <c r="D74" s="55">
        <v>1</v>
      </c>
      <c r="E74" s="33" t="s">
        <v>156</v>
      </c>
      <c r="F74" s="411">
        <v>13057</v>
      </c>
      <c r="G74" s="168">
        <v>60.02</v>
      </c>
      <c r="H74" s="150">
        <v>3.72</v>
      </c>
      <c r="I74" s="150">
        <v>1.81</v>
      </c>
      <c r="J74" s="149"/>
      <c r="K74" s="150"/>
      <c r="L74" s="170">
        <v>0.62</v>
      </c>
      <c r="M74" s="204">
        <v>5</v>
      </c>
      <c r="N74" s="153">
        <v>105</v>
      </c>
      <c r="O74" s="154">
        <v>109.12</v>
      </c>
      <c r="P74" s="194">
        <f t="shared" si="1"/>
        <v>285.29000000000002</v>
      </c>
    </row>
    <row r="75" spans="1:16" ht="8.25" customHeight="1" thickBot="1" x14ac:dyDescent="0.3">
      <c r="A75" s="187" t="s">
        <v>12</v>
      </c>
      <c r="B75" s="9">
        <v>19</v>
      </c>
      <c r="C75" s="9">
        <v>7</v>
      </c>
      <c r="D75" s="236"/>
      <c r="E75" s="236" t="s">
        <v>157</v>
      </c>
      <c r="F75" s="411">
        <v>2992</v>
      </c>
      <c r="G75" s="370">
        <v>64.260000000000005</v>
      </c>
      <c r="H75" s="174">
        <v>3</v>
      </c>
      <c r="I75" s="174">
        <v>4</v>
      </c>
      <c r="J75" s="174">
        <v>2</v>
      </c>
      <c r="K75" s="175"/>
      <c r="L75" s="176"/>
      <c r="M75" s="210">
        <v>18.760000000000002</v>
      </c>
      <c r="N75" s="158">
        <v>80.88</v>
      </c>
      <c r="O75" s="158">
        <v>107.6</v>
      </c>
      <c r="P75" s="194">
        <f t="shared" si="1"/>
        <v>280.5</v>
      </c>
    </row>
    <row r="76" spans="1:16" ht="12" customHeight="1" x14ac:dyDescent="0.25">
      <c r="A76" s="476" t="s">
        <v>181</v>
      </c>
      <c r="B76" s="477"/>
      <c r="C76" s="477"/>
      <c r="D76" s="477"/>
      <c r="E76" s="478"/>
      <c r="F76" s="412">
        <f>SUM(F69:F75)</f>
        <v>2942127</v>
      </c>
      <c r="G76" s="33"/>
      <c r="H76" s="33"/>
      <c r="I76" s="33"/>
      <c r="J76" s="33"/>
      <c r="K76" s="33"/>
      <c r="L76" s="33"/>
      <c r="M76" s="33"/>
      <c r="N76" s="33"/>
      <c r="O76" s="33"/>
      <c r="P76" s="143"/>
    </row>
    <row r="77" spans="1:16" ht="12.75" customHeight="1" thickBot="1" x14ac:dyDescent="0.3">
      <c r="A77" s="479" t="s">
        <v>180</v>
      </c>
      <c r="B77" s="480"/>
      <c r="C77" s="480"/>
      <c r="D77" s="480"/>
      <c r="E77" s="480"/>
      <c r="F77" s="413">
        <f>+F68+F76</f>
        <v>28560205</v>
      </c>
      <c r="G77" s="33"/>
      <c r="H77" s="33"/>
      <c r="J77" s="33"/>
      <c r="K77" s="33"/>
      <c r="L77" s="33"/>
      <c r="M77" s="33"/>
      <c r="N77" s="33"/>
      <c r="O77" s="33"/>
      <c r="P77" s="143"/>
    </row>
    <row r="78" spans="1:16" ht="8.25" customHeight="1" x14ac:dyDescent="0.25">
      <c r="A78" s="32"/>
      <c r="B78" s="426" t="s">
        <v>4</v>
      </c>
      <c r="C78" s="427" t="s">
        <v>175</v>
      </c>
      <c r="D78" s="315"/>
      <c r="E78" s="33"/>
      <c r="F78" s="149"/>
      <c r="G78" s="149"/>
      <c r="H78" s="149"/>
      <c r="I78" s="33"/>
      <c r="J78" s="33"/>
      <c r="K78" s="33"/>
      <c r="L78" s="33"/>
      <c r="M78" s="33"/>
      <c r="N78" s="33"/>
      <c r="O78" s="33"/>
      <c r="P78" s="143"/>
    </row>
    <row r="79" spans="1:16" ht="8.25" customHeight="1" x14ac:dyDescent="0.25">
      <c r="A79" s="32"/>
      <c r="B79" s="470" t="s">
        <v>6</v>
      </c>
      <c r="C79" s="317">
        <v>1</v>
      </c>
      <c r="D79" s="314"/>
      <c r="E79" s="33"/>
      <c r="F79" s="294"/>
      <c r="G79" s="149"/>
      <c r="H79" s="149"/>
      <c r="I79" s="33"/>
      <c r="J79" s="33"/>
      <c r="K79" s="33"/>
      <c r="L79" s="33"/>
      <c r="M79" s="39"/>
      <c r="N79" s="33"/>
      <c r="O79" s="33"/>
      <c r="P79" s="143"/>
    </row>
    <row r="80" spans="1:16" ht="8.25" customHeight="1" x14ac:dyDescent="0.25">
      <c r="A80" s="32"/>
      <c r="B80" s="470" t="s">
        <v>7</v>
      </c>
      <c r="C80" s="317">
        <v>2</v>
      </c>
      <c r="D80" s="314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43"/>
    </row>
    <row r="81" spans="1:16" ht="8.25" customHeight="1" x14ac:dyDescent="0.25">
      <c r="A81" s="32"/>
      <c r="B81" s="470" t="s">
        <v>8</v>
      </c>
      <c r="C81" s="317">
        <v>3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43"/>
    </row>
    <row r="82" spans="1:16" ht="8.25" customHeight="1" x14ac:dyDescent="0.25">
      <c r="A82" s="32"/>
      <c r="B82" s="470" t="s">
        <v>9</v>
      </c>
      <c r="C82" s="317">
        <v>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143"/>
    </row>
    <row r="83" spans="1:16" ht="8.25" customHeight="1" x14ac:dyDescent="0.25">
      <c r="A83" s="32"/>
      <c r="B83" s="472" t="s">
        <v>176</v>
      </c>
      <c r="C83" s="47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143"/>
    </row>
    <row r="84" spans="1:16" ht="8.25" customHeight="1" x14ac:dyDescent="0.25">
      <c r="A84" s="32"/>
      <c r="B84" s="470" t="s">
        <v>11</v>
      </c>
      <c r="C84" s="317">
        <v>6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143"/>
    </row>
    <row r="85" spans="1:16" ht="8.25" customHeight="1" x14ac:dyDescent="0.25">
      <c r="A85" s="32"/>
      <c r="B85" s="470" t="s">
        <v>12</v>
      </c>
      <c r="C85" s="317">
        <v>7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143"/>
    </row>
    <row r="86" spans="1:16" ht="8.25" customHeight="1" x14ac:dyDescent="0.25">
      <c r="A86" s="32"/>
      <c r="B86" s="470" t="s">
        <v>177</v>
      </c>
      <c r="C86" s="471"/>
      <c r="D86" s="314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143"/>
    </row>
    <row r="87" spans="1:16" ht="8.25" customHeight="1" x14ac:dyDescent="0.25">
      <c r="A87" s="32"/>
      <c r="B87" s="470" t="s">
        <v>14</v>
      </c>
      <c r="C87" s="317">
        <v>9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143"/>
    </row>
    <row r="88" spans="1:16" ht="8.25" customHeight="1" x14ac:dyDescent="0.25">
      <c r="A88" s="63"/>
      <c r="B88" s="56" t="s">
        <v>24</v>
      </c>
      <c r="C88" s="57" t="s">
        <v>24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144"/>
    </row>
  </sheetData>
  <mergeCells count="3">
    <mergeCell ref="A76:E76"/>
    <mergeCell ref="A77:E77"/>
    <mergeCell ref="B83:C83"/>
  </mergeCells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9"/>
  <sheetViews>
    <sheetView topLeftCell="A46" workbookViewId="0">
      <selection activeCell="B4" sqref="B4"/>
    </sheetView>
  </sheetViews>
  <sheetFormatPr defaultRowHeight="15" x14ac:dyDescent="0.25"/>
  <cols>
    <col min="1" max="1" width="7.42578125" customWidth="1"/>
    <col min="2" max="2" width="8.140625" customWidth="1"/>
    <col min="3" max="3" width="5.42578125" customWidth="1"/>
    <col min="4" max="4" width="4.5703125" customWidth="1"/>
    <col min="5" max="5" width="8.5703125" customWidth="1"/>
    <col min="6" max="6" width="6.5703125" customWidth="1"/>
    <col min="7" max="7" width="4.5703125" customWidth="1"/>
    <col min="8" max="8" width="4" customWidth="1"/>
    <col min="9" max="9" width="6.5703125" customWidth="1"/>
    <col min="10" max="10" width="5.42578125" customWidth="1"/>
    <col min="11" max="11" width="6.5703125" customWidth="1"/>
    <col min="12" max="12" width="5.5703125" customWidth="1"/>
    <col min="13" max="13" width="5.85546875" customWidth="1"/>
    <col min="14" max="14" width="5.42578125" customWidth="1"/>
    <col min="15" max="15" width="5.85546875" customWidth="1"/>
    <col min="16" max="16" width="5.5703125" customWidth="1"/>
    <col min="17" max="17" width="8.85546875" style="145"/>
  </cols>
  <sheetData>
    <row r="1" spans="1:17" ht="15.95" thickBot="1" x14ac:dyDescent="0.4">
      <c r="A1" s="226"/>
      <c r="B1" s="227"/>
      <c r="C1" s="227"/>
      <c r="D1" s="227"/>
      <c r="E1" s="227"/>
      <c r="F1" s="227"/>
      <c r="G1" s="227"/>
      <c r="H1" s="228" t="s">
        <v>170</v>
      </c>
      <c r="I1" s="227"/>
      <c r="J1" s="227"/>
      <c r="K1" s="227"/>
      <c r="L1" s="227"/>
      <c r="M1" s="227"/>
      <c r="N1" s="227"/>
      <c r="O1" s="227"/>
      <c r="P1" s="227"/>
      <c r="Q1" s="216" t="s">
        <v>93</v>
      </c>
    </row>
    <row r="2" spans="1:17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64" t="s">
        <v>18</v>
      </c>
      <c r="F2" s="166" t="s">
        <v>19</v>
      </c>
      <c r="G2" s="128" t="s">
        <v>20</v>
      </c>
      <c r="H2" s="127" t="s">
        <v>94</v>
      </c>
      <c r="I2" s="127" t="s">
        <v>21</v>
      </c>
      <c r="J2" s="127" t="s">
        <v>25</v>
      </c>
      <c r="K2" s="127" t="s">
        <v>26</v>
      </c>
      <c r="L2" s="167" t="s">
        <v>27</v>
      </c>
      <c r="M2" s="165" t="s">
        <v>28</v>
      </c>
      <c r="N2" s="141" t="s">
        <v>163</v>
      </c>
      <c r="O2" s="127" t="s">
        <v>162</v>
      </c>
      <c r="P2" s="132" t="s">
        <v>155</v>
      </c>
      <c r="Q2" s="218" t="s">
        <v>31</v>
      </c>
    </row>
    <row r="3" spans="1:17" ht="8.25" customHeight="1" x14ac:dyDescent="0.35">
      <c r="A3" s="182" t="s">
        <v>1</v>
      </c>
      <c r="B3" s="183">
        <v>10</v>
      </c>
      <c r="C3" s="183">
        <v>2</v>
      </c>
      <c r="D3" s="183">
        <v>1</v>
      </c>
      <c r="E3" s="184">
        <v>298121</v>
      </c>
      <c r="F3" s="168">
        <v>154.63</v>
      </c>
      <c r="G3" s="150">
        <v>2.9</v>
      </c>
      <c r="H3" s="150">
        <v>8.6999999999999993</v>
      </c>
      <c r="I3" s="150">
        <v>5.8</v>
      </c>
      <c r="J3" s="149"/>
      <c r="K3" s="149">
        <v>0.57999999999999996</v>
      </c>
      <c r="L3" s="169">
        <v>3.03</v>
      </c>
      <c r="M3" s="193"/>
      <c r="N3" s="151">
        <v>17.399999999999999</v>
      </c>
      <c r="O3" s="152">
        <v>119.88</v>
      </c>
      <c r="P3" s="191" t="s">
        <v>159</v>
      </c>
      <c r="Q3" s="194">
        <f>SUM(F3:O3)</f>
        <v>312.92</v>
      </c>
    </row>
    <row r="4" spans="1:17" ht="8.25" customHeight="1" x14ac:dyDescent="0.35">
      <c r="A4" s="185" t="s">
        <v>1</v>
      </c>
      <c r="B4" s="11">
        <v>10</v>
      </c>
      <c r="C4" s="11">
        <v>8</v>
      </c>
      <c r="D4" s="11">
        <v>1</v>
      </c>
      <c r="E4" s="186">
        <v>2813</v>
      </c>
      <c r="F4" s="168">
        <v>154.63</v>
      </c>
      <c r="G4" s="150">
        <v>2.9</v>
      </c>
      <c r="H4" s="150">
        <v>8.6999999999999993</v>
      </c>
      <c r="I4" s="150">
        <v>5.8</v>
      </c>
      <c r="J4" s="149"/>
      <c r="K4" s="149">
        <v>0.57999999999999996</v>
      </c>
      <c r="L4" s="170">
        <v>3.03</v>
      </c>
      <c r="M4" s="195">
        <v>5</v>
      </c>
      <c r="N4" s="153">
        <v>17.399999999999999</v>
      </c>
      <c r="O4" s="154">
        <v>119.88</v>
      </c>
      <c r="P4" s="33" t="s">
        <v>156</v>
      </c>
      <c r="Q4" s="196">
        <f>SUM(F4:O4)</f>
        <v>317.92</v>
      </c>
    </row>
    <row r="5" spans="1:17" ht="8.25" customHeight="1" x14ac:dyDescent="0.35">
      <c r="A5" s="185" t="s">
        <v>1</v>
      </c>
      <c r="B5" s="11">
        <v>44</v>
      </c>
      <c r="C5" s="11"/>
      <c r="D5" s="11">
        <v>1</v>
      </c>
      <c r="E5" s="186">
        <v>18284</v>
      </c>
      <c r="F5" s="168">
        <v>175.43</v>
      </c>
      <c r="G5" s="149">
        <v>4.9800000000000004</v>
      </c>
      <c r="H5" s="149"/>
      <c r="I5" s="150">
        <v>1</v>
      </c>
      <c r="J5" s="149"/>
      <c r="K5" s="149"/>
      <c r="L5" s="170"/>
      <c r="M5" s="197"/>
      <c r="N5" s="153">
        <v>17.399999999999999</v>
      </c>
      <c r="O5" s="154">
        <v>119.88</v>
      </c>
      <c r="P5" s="33" t="s">
        <v>156</v>
      </c>
      <c r="Q5" s="196">
        <f>SUM(F5:O5)</f>
        <v>318.69</v>
      </c>
    </row>
    <row r="6" spans="1:17" ht="8.25" customHeight="1" x14ac:dyDescent="0.35">
      <c r="A6" s="187" t="s">
        <v>1</v>
      </c>
      <c r="B6" s="9">
        <v>44</v>
      </c>
      <c r="C6" s="9">
        <v>8</v>
      </c>
      <c r="D6" s="9">
        <v>1</v>
      </c>
      <c r="E6" s="186">
        <v>82979</v>
      </c>
      <c r="F6" s="171">
        <v>175.43</v>
      </c>
      <c r="G6" s="155">
        <v>4.9800000000000004</v>
      </c>
      <c r="H6" s="155"/>
      <c r="I6" s="156">
        <v>1</v>
      </c>
      <c r="J6" s="155"/>
      <c r="K6" s="155"/>
      <c r="L6" s="172"/>
      <c r="M6" s="198">
        <v>5</v>
      </c>
      <c r="N6" s="148">
        <v>17.399999999999999</v>
      </c>
      <c r="O6" s="157">
        <v>119.88</v>
      </c>
      <c r="P6" s="92" t="s">
        <v>156</v>
      </c>
      <c r="Q6" s="199">
        <f>SUM(F6:O6)</f>
        <v>323.69</v>
      </c>
    </row>
    <row r="7" spans="1:17" ht="8.25" customHeight="1" x14ac:dyDescent="0.35">
      <c r="A7" s="185" t="s">
        <v>2</v>
      </c>
      <c r="B7" s="11">
        <v>10</v>
      </c>
      <c r="C7" s="11">
        <v>2</v>
      </c>
      <c r="D7" s="11">
        <v>1</v>
      </c>
      <c r="E7" s="186">
        <v>346484</v>
      </c>
      <c r="F7" s="168">
        <v>154.63</v>
      </c>
      <c r="G7" s="150">
        <v>2.9</v>
      </c>
      <c r="H7" s="150">
        <v>8.6999999999999993</v>
      </c>
      <c r="I7" s="150">
        <v>5.8</v>
      </c>
      <c r="J7" s="149"/>
      <c r="K7" s="149">
        <v>0.57999999999999996</v>
      </c>
      <c r="L7" s="170">
        <v>3.03</v>
      </c>
      <c r="M7" s="200"/>
      <c r="N7" s="149">
        <v>14.43</v>
      </c>
      <c r="O7" s="154">
        <v>119.88</v>
      </c>
      <c r="P7" s="137" t="s">
        <v>156</v>
      </c>
      <c r="Q7" s="201">
        <f t="shared" ref="Q7:Q68" si="0">SUM(F7:O7)</f>
        <v>309.95000000000005</v>
      </c>
    </row>
    <row r="8" spans="1:17" ht="8.25" customHeight="1" x14ac:dyDescent="0.35">
      <c r="A8" s="185" t="s">
        <v>3</v>
      </c>
      <c r="B8" s="11">
        <v>10</v>
      </c>
      <c r="C8" s="11">
        <v>2</v>
      </c>
      <c r="D8" s="11">
        <v>1</v>
      </c>
      <c r="E8" s="186">
        <v>382009</v>
      </c>
      <c r="F8" s="168">
        <v>154.63</v>
      </c>
      <c r="G8" s="150">
        <v>2.9</v>
      </c>
      <c r="H8" s="150">
        <v>8.6999999999999993</v>
      </c>
      <c r="I8" s="150">
        <v>5.8</v>
      </c>
      <c r="J8" s="149"/>
      <c r="K8" s="149">
        <v>0.57999999999999996</v>
      </c>
      <c r="L8" s="170">
        <v>3.03</v>
      </c>
      <c r="M8" s="197"/>
      <c r="N8" s="150">
        <v>14.4</v>
      </c>
      <c r="O8" s="154">
        <v>119.88</v>
      </c>
      <c r="P8" s="138" t="s">
        <v>156</v>
      </c>
      <c r="Q8" s="201">
        <f t="shared" si="0"/>
        <v>309.92</v>
      </c>
    </row>
    <row r="9" spans="1:17" ht="8.25" customHeight="1" x14ac:dyDescent="0.35">
      <c r="A9" s="185" t="s">
        <v>32</v>
      </c>
      <c r="B9" s="11">
        <v>10</v>
      </c>
      <c r="C9" s="11">
        <v>2</v>
      </c>
      <c r="D9" s="11">
        <v>1</v>
      </c>
      <c r="E9" s="186">
        <v>392423</v>
      </c>
      <c r="F9" s="168">
        <v>154.63</v>
      </c>
      <c r="G9" s="150">
        <v>2.9</v>
      </c>
      <c r="H9" s="150">
        <v>8.6999999999999993</v>
      </c>
      <c r="I9" s="150">
        <v>5.8</v>
      </c>
      <c r="J9" s="149"/>
      <c r="K9" s="149">
        <v>0.57999999999999996</v>
      </c>
      <c r="L9" s="170">
        <v>3.03</v>
      </c>
      <c r="M9" s="197"/>
      <c r="N9" s="150">
        <v>18.02</v>
      </c>
      <c r="O9" s="154">
        <v>119.88</v>
      </c>
      <c r="P9" s="138" t="s">
        <v>156</v>
      </c>
      <c r="Q9" s="201">
        <f t="shared" si="0"/>
        <v>313.54000000000002</v>
      </c>
    </row>
    <row r="10" spans="1:17" ht="8.25" customHeight="1" x14ac:dyDescent="0.35">
      <c r="A10" s="187" t="s">
        <v>33</v>
      </c>
      <c r="B10" s="9">
        <v>4</v>
      </c>
      <c r="C10" s="9">
        <v>5</v>
      </c>
      <c r="D10" s="9"/>
      <c r="E10" s="186">
        <v>157425</v>
      </c>
      <c r="F10" s="171">
        <v>180.03</v>
      </c>
      <c r="G10" s="155"/>
      <c r="H10" s="156">
        <v>52.58</v>
      </c>
      <c r="I10" s="155">
        <v>5.01</v>
      </c>
      <c r="J10" s="155">
        <v>2.95</v>
      </c>
      <c r="K10" s="155">
        <v>2.38</v>
      </c>
      <c r="L10" s="172" t="s">
        <v>24</v>
      </c>
      <c r="M10" s="198">
        <v>8</v>
      </c>
      <c r="N10" s="156">
        <v>21</v>
      </c>
      <c r="O10" s="157">
        <v>112.88</v>
      </c>
      <c r="P10" s="139" t="s">
        <v>158</v>
      </c>
      <c r="Q10" s="202">
        <f t="shared" si="0"/>
        <v>384.83</v>
      </c>
    </row>
    <row r="11" spans="1:17" ht="8.25" customHeight="1" x14ac:dyDescent="0.35">
      <c r="A11" s="185" t="s">
        <v>33</v>
      </c>
      <c r="B11" s="11">
        <v>28</v>
      </c>
      <c r="C11" s="11">
        <v>5</v>
      </c>
      <c r="D11" s="11"/>
      <c r="E11" s="186">
        <v>229834</v>
      </c>
      <c r="F11" s="168">
        <v>165.54</v>
      </c>
      <c r="G11" s="149">
        <v>4.8600000000000003</v>
      </c>
      <c r="H11" s="149"/>
      <c r="I11" s="149">
        <v>3.22</v>
      </c>
      <c r="J11" s="149"/>
      <c r="K11" s="149"/>
      <c r="L11" s="170"/>
      <c r="M11" s="195">
        <v>8</v>
      </c>
      <c r="N11" s="150">
        <v>21</v>
      </c>
      <c r="O11" s="154">
        <v>112.88</v>
      </c>
      <c r="P11" s="140" t="s">
        <v>157</v>
      </c>
      <c r="Q11" s="201">
        <f t="shared" si="0"/>
        <v>315.5</v>
      </c>
    </row>
    <row r="12" spans="1:17" ht="8.25" customHeight="1" x14ac:dyDescent="0.35">
      <c r="A12" s="185" t="s">
        <v>34</v>
      </c>
      <c r="B12" s="11">
        <v>4</v>
      </c>
      <c r="C12" s="11">
        <v>5</v>
      </c>
      <c r="D12" s="11"/>
      <c r="E12" s="186">
        <v>181640</v>
      </c>
      <c r="F12" s="168">
        <v>180.03</v>
      </c>
      <c r="G12" s="149"/>
      <c r="H12" s="150">
        <v>52.58</v>
      </c>
      <c r="I12" s="149">
        <v>5.01</v>
      </c>
      <c r="J12" s="149">
        <v>2.95</v>
      </c>
      <c r="K12" s="149">
        <v>2.38</v>
      </c>
      <c r="L12" s="170" t="s">
        <v>24</v>
      </c>
      <c r="M12" s="195">
        <v>8</v>
      </c>
      <c r="N12" s="149">
        <v>18.98</v>
      </c>
      <c r="O12" s="154">
        <v>112.88</v>
      </c>
      <c r="P12" s="140" t="s">
        <v>157</v>
      </c>
      <c r="Q12" s="201">
        <f t="shared" si="0"/>
        <v>382.81</v>
      </c>
    </row>
    <row r="13" spans="1:17" ht="8.25" customHeight="1" x14ac:dyDescent="0.35">
      <c r="A13" s="185" t="s">
        <v>34</v>
      </c>
      <c r="B13" s="11">
        <v>4</v>
      </c>
      <c r="C13" s="11">
        <v>6</v>
      </c>
      <c r="D13" s="11"/>
      <c r="E13" s="186">
        <v>250299</v>
      </c>
      <c r="F13" s="168">
        <v>180.03</v>
      </c>
      <c r="G13" s="149"/>
      <c r="H13" s="150">
        <v>52.58</v>
      </c>
      <c r="I13" s="149">
        <v>5.01</v>
      </c>
      <c r="J13" s="149">
        <v>2.95</v>
      </c>
      <c r="K13" s="149">
        <v>2.38</v>
      </c>
      <c r="L13" s="170" t="s">
        <v>24</v>
      </c>
      <c r="M13" s="195">
        <v>4</v>
      </c>
      <c r="N13" s="149">
        <v>18.98</v>
      </c>
      <c r="O13" s="154">
        <v>112.88</v>
      </c>
      <c r="P13" s="140" t="s">
        <v>157</v>
      </c>
      <c r="Q13" s="201">
        <f t="shared" si="0"/>
        <v>378.81</v>
      </c>
    </row>
    <row r="14" spans="1:17" ht="8.25" customHeight="1" x14ac:dyDescent="0.35">
      <c r="A14" s="187" t="s">
        <v>35</v>
      </c>
      <c r="B14" s="9">
        <v>10</v>
      </c>
      <c r="C14" s="9">
        <v>1</v>
      </c>
      <c r="D14" s="9">
        <v>1</v>
      </c>
      <c r="E14" s="186">
        <v>563125</v>
      </c>
      <c r="F14" s="171">
        <v>154.63</v>
      </c>
      <c r="G14" s="156">
        <v>2.9</v>
      </c>
      <c r="H14" s="156">
        <v>8.6999999999999993</v>
      </c>
      <c r="I14" s="156">
        <v>5.8</v>
      </c>
      <c r="J14" s="155"/>
      <c r="K14" s="155">
        <v>0.57999999999999996</v>
      </c>
      <c r="L14" s="172">
        <v>3.03</v>
      </c>
      <c r="M14" s="203">
        <v>6.1</v>
      </c>
      <c r="N14" s="156">
        <v>22</v>
      </c>
      <c r="O14" s="157">
        <v>119.88</v>
      </c>
      <c r="P14" s="135" t="s">
        <v>156</v>
      </c>
      <c r="Q14" s="202">
        <f t="shared" si="0"/>
        <v>323.62</v>
      </c>
    </row>
    <row r="15" spans="1:17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86">
        <v>4962</v>
      </c>
      <c r="F15" s="168">
        <v>154.63</v>
      </c>
      <c r="G15" s="150">
        <v>2.9</v>
      </c>
      <c r="H15" s="150">
        <v>8.6999999999999993</v>
      </c>
      <c r="I15" s="150">
        <v>5.8</v>
      </c>
      <c r="J15" s="149"/>
      <c r="K15" s="149">
        <v>0.57999999999999996</v>
      </c>
      <c r="L15" s="170">
        <v>3.03</v>
      </c>
      <c r="M15" s="204">
        <v>6.1</v>
      </c>
      <c r="N15" s="150">
        <v>12.7</v>
      </c>
      <c r="O15" s="154">
        <v>119.88</v>
      </c>
      <c r="P15" s="134" t="s">
        <v>156</v>
      </c>
      <c r="Q15" s="201">
        <f t="shared" si="0"/>
        <v>314.32</v>
      </c>
    </row>
    <row r="16" spans="1:17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86">
        <v>169434</v>
      </c>
      <c r="F16" s="168">
        <v>154.63</v>
      </c>
      <c r="G16" s="150">
        <v>2.9</v>
      </c>
      <c r="H16" s="150">
        <v>8.6999999999999993</v>
      </c>
      <c r="I16" s="150">
        <v>5.8</v>
      </c>
      <c r="J16" s="149"/>
      <c r="K16" s="149">
        <v>0.57999999999999996</v>
      </c>
      <c r="L16" s="170">
        <v>3.03</v>
      </c>
      <c r="M16" s="197"/>
      <c r="N16" s="150">
        <v>12.7</v>
      </c>
      <c r="O16" s="154">
        <v>119.88</v>
      </c>
      <c r="P16" s="134" t="s">
        <v>156</v>
      </c>
      <c r="Q16" s="201">
        <f t="shared" si="0"/>
        <v>308.22000000000003</v>
      </c>
    </row>
    <row r="17" spans="1:17" ht="8.25" customHeight="1" x14ac:dyDescent="0.35">
      <c r="A17" s="185" t="s">
        <v>36</v>
      </c>
      <c r="B17" s="11">
        <v>10</v>
      </c>
      <c r="C17" s="11">
        <v>3</v>
      </c>
      <c r="D17" s="11">
        <v>1</v>
      </c>
      <c r="E17" s="186">
        <v>109057</v>
      </c>
      <c r="F17" s="168">
        <v>154.63</v>
      </c>
      <c r="G17" s="150">
        <v>2.9</v>
      </c>
      <c r="H17" s="150">
        <v>8.6999999999999993</v>
      </c>
      <c r="I17" s="150">
        <v>5.8</v>
      </c>
      <c r="J17" s="149"/>
      <c r="K17" s="149">
        <v>0.57999999999999996</v>
      </c>
      <c r="L17" s="170">
        <v>3.03</v>
      </c>
      <c r="M17" s="197">
        <v>5.19</v>
      </c>
      <c r="N17" s="150">
        <v>12.7</v>
      </c>
      <c r="O17" s="154">
        <v>119.88</v>
      </c>
      <c r="P17" s="134" t="s">
        <v>156</v>
      </c>
      <c r="Q17" s="201">
        <f t="shared" si="0"/>
        <v>313.40999999999997</v>
      </c>
    </row>
    <row r="18" spans="1:17" ht="8.25" customHeight="1" x14ac:dyDescent="0.35">
      <c r="A18" s="187" t="s">
        <v>37</v>
      </c>
      <c r="B18" s="9">
        <v>10</v>
      </c>
      <c r="C18" s="9">
        <v>1</v>
      </c>
      <c r="D18" s="9">
        <v>1</v>
      </c>
      <c r="E18" s="186">
        <v>96394</v>
      </c>
      <c r="F18" s="171">
        <v>154.63</v>
      </c>
      <c r="G18" s="156">
        <v>2.9</v>
      </c>
      <c r="H18" s="156">
        <v>8.6999999999999993</v>
      </c>
      <c r="I18" s="156">
        <v>5.8</v>
      </c>
      <c r="J18" s="155"/>
      <c r="K18" s="155">
        <v>0.57999999999999996</v>
      </c>
      <c r="L18" s="172">
        <v>3.03</v>
      </c>
      <c r="M18" s="203">
        <v>6.1</v>
      </c>
      <c r="N18" s="156">
        <v>14</v>
      </c>
      <c r="O18" s="157">
        <v>119.88</v>
      </c>
      <c r="P18" s="135" t="s">
        <v>156</v>
      </c>
      <c r="Q18" s="202">
        <f t="shared" si="0"/>
        <v>315.62</v>
      </c>
    </row>
    <row r="19" spans="1:17" ht="8.25" customHeight="1" x14ac:dyDescent="0.35">
      <c r="A19" s="185" t="s">
        <v>37</v>
      </c>
      <c r="B19" s="11">
        <v>10</v>
      </c>
      <c r="C19" s="11">
        <v>2</v>
      </c>
      <c r="D19" s="11">
        <v>1</v>
      </c>
      <c r="E19" s="188">
        <v>296500</v>
      </c>
      <c r="F19" s="168">
        <v>154.63</v>
      </c>
      <c r="G19" s="150">
        <v>2.9</v>
      </c>
      <c r="H19" s="150">
        <v>8.6999999999999993</v>
      </c>
      <c r="I19" s="150">
        <v>5.8</v>
      </c>
      <c r="J19" s="149"/>
      <c r="K19" s="149">
        <v>0.57999999999999996</v>
      </c>
      <c r="L19" s="170">
        <v>3.03</v>
      </c>
      <c r="M19" s="197"/>
      <c r="N19" s="150">
        <v>14</v>
      </c>
      <c r="O19" s="154">
        <v>119.88</v>
      </c>
      <c r="P19" s="134" t="s">
        <v>156</v>
      </c>
      <c r="Q19" s="201">
        <f t="shared" si="0"/>
        <v>309.52</v>
      </c>
    </row>
    <row r="20" spans="1:17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86">
        <v>315830</v>
      </c>
      <c r="F20" s="168">
        <v>166.52</v>
      </c>
      <c r="G20" s="150">
        <v>5</v>
      </c>
      <c r="H20" s="149"/>
      <c r="I20" s="150">
        <v>5</v>
      </c>
      <c r="J20" s="150">
        <v>3</v>
      </c>
      <c r="K20" s="149"/>
      <c r="L20" s="170"/>
      <c r="M20" s="195">
        <v>5</v>
      </c>
      <c r="N20" s="149">
        <v>26.36</v>
      </c>
      <c r="O20" s="154">
        <v>119.88</v>
      </c>
      <c r="P20" s="140" t="s">
        <v>14</v>
      </c>
      <c r="Q20" s="201">
        <f t="shared" si="0"/>
        <v>330.76</v>
      </c>
    </row>
    <row r="21" spans="1:17" ht="8.25" customHeight="1" x14ac:dyDescent="0.35">
      <c r="A21" s="185" t="s">
        <v>38</v>
      </c>
      <c r="B21" s="11">
        <v>10</v>
      </c>
      <c r="C21" s="11">
        <v>2</v>
      </c>
      <c r="D21" s="11">
        <v>1</v>
      </c>
      <c r="E21" s="186">
        <v>63594</v>
      </c>
      <c r="F21" s="168">
        <v>154.63</v>
      </c>
      <c r="G21" s="150">
        <v>2.9</v>
      </c>
      <c r="H21" s="150">
        <v>8.6999999999999993</v>
      </c>
      <c r="I21" s="150">
        <v>5.8</v>
      </c>
      <c r="J21" s="149"/>
      <c r="K21" s="149">
        <v>0.57999999999999996</v>
      </c>
      <c r="L21" s="170">
        <v>3.03</v>
      </c>
      <c r="M21" s="197"/>
      <c r="N21" s="149">
        <v>26.36</v>
      </c>
      <c r="O21" s="154">
        <v>119.88</v>
      </c>
      <c r="P21" s="134" t="s">
        <v>156</v>
      </c>
      <c r="Q21" s="201">
        <f t="shared" si="0"/>
        <v>321.88</v>
      </c>
    </row>
    <row r="22" spans="1:17" ht="8.25" customHeight="1" x14ac:dyDescent="0.35">
      <c r="A22" s="187" t="s">
        <v>39</v>
      </c>
      <c r="B22" s="9">
        <v>10</v>
      </c>
      <c r="C22" s="9">
        <v>2</v>
      </c>
      <c r="D22" s="9">
        <v>1</v>
      </c>
      <c r="E22" s="186">
        <v>327062</v>
      </c>
      <c r="F22" s="171">
        <v>154.63</v>
      </c>
      <c r="G22" s="156">
        <v>2.9</v>
      </c>
      <c r="H22" s="156">
        <v>8.6999999999999993</v>
      </c>
      <c r="I22" s="156">
        <v>5.8</v>
      </c>
      <c r="J22" s="155"/>
      <c r="K22" s="155">
        <v>0.57999999999999996</v>
      </c>
      <c r="L22" s="172">
        <v>3.03</v>
      </c>
      <c r="M22" s="205"/>
      <c r="N22" s="155">
        <v>20.43</v>
      </c>
      <c r="O22" s="157">
        <v>119.88</v>
      </c>
      <c r="P22" s="135" t="s">
        <v>156</v>
      </c>
      <c r="Q22" s="202">
        <f t="shared" si="0"/>
        <v>315.95000000000005</v>
      </c>
    </row>
    <row r="23" spans="1:17" ht="8.25" customHeight="1" x14ac:dyDescent="0.35">
      <c r="A23" s="185" t="s">
        <v>39</v>
      </c>
      <c r="B23" s="11">
        <v>44</v>
      </c>
      <c r="C23" s="11">
        <v>8</v>
      </c>
      <c r="D23" s="11">
        <v>1</v>
      </c>
      <c r="E23" s="186">
        <v>64612</v>
      </c>
      <c r="F23" s="168">
        <v>175.43</v>
      </c>
      <c r="G23" s="149">
        <v>4.9800000000000004</v>
      </c>
      <c r="H23" s="149"/>
      <c r="I23" s="150">
        <v>1</v>
      </c>
      <c r="J23" s="149"/>
      <c r="K23" s="149"/>
      <c r="L23" s="170"/>
      <c r="M23" s="195">
        <v>5</v>
      </c>
      <c r="N23" s="149">
        <v>20.43</v>
      </c>
      <c r="O23" s="154">
        <v>119.88</v>
      </c>
      <c r="P23" s="134" t="s">
        <v>156</v>
      </c>
      <c r="Q23" s="201">
        <f t="shared" si="0"/>
        <v>326.72000000000003</v>
      </c>
    </row>
    <row r="24" spans="1:17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86">
        <v>63313</v>
      </c>
      <c r="F24" s="168">
        <v>154.63</v>
      </c>
      <c r="G24" s="150">
        <v>2.9</v>
      </c>
      <c r="H24" s="150">
        <v>8.6999999999999993</v>
      </c>
      <c r="I24" s="150">
        <v>5.8</v>
      </c>
      <c r="J24" s="149"/>
      <c r="K24" s="149">
        <v>0.57999999999999996</v>
      </c>
      <c r="L24" s="170">
        <v>3.03</v>
      </c>
      <c r="M24" s="197"/>
      <c r="N24" s="150">
        <v>17.2</v>
      </c>
      <c r="O24" s="154">
        <v>119.88</v>
      </c>
      <c r="P24" s="134" t="s">
        <v>156</v>
      </c>
      <c r="Q24" s="201">
        <f t="shared" si="0"/>
        <v>312.72000000000003</v>
      </c>
    </row>
    <row r="25" spans="1:17" ht="8.25" customHeight="1" x14ac:dyDescent="0.35">
      <c r="A25" s="185" t="s">
        <v>40</v>
      </c>
      <c r="B25" s="11">
        <v>10</v>
      </c>
      <c r="C25" s="11">
        <v>3</v>
      </c>
      <c r="D25" s="11">
        <v>1</v>
      </c>
      <c r="E25" s="186">
        <v>285423</v>
      </c>
      <c r="F25" s="168">
        <v>154.63</v>
      </c>
      <c r="G25" s="150">
        <v>2.9</v>
      </c>
      <c r="H25" s="150">
        <v>8.6999999999999993</v>
      </c>
      <c r="I25" s="150">
        <v>5.8</v>
      </c>
      <c r="J25" s="149"/>
      <c r="K25" s="149">
        <v>0.57999999999999996</v>
      </c>
      <c r="L25" s="170">
        <v>3.03</v>
      </c>
      <c r="M25" s="197">
        <v>5.19</v>
      </c>
      <c r="N25" s="150">
        <v>17.2</v>
      </c>
      <c r="O25" s="154">
        <v>119.88</v>
      </c>
      <c r="P25" s="134" t="s">
        <v>156</v>
      </c>
      <c r="Q25" s="201">
        <f t="shared" si="0"/>
        <v>317.90999999999997</v>
      </c>
    </row>
    <row r="26" spans="1:17" ht="8.25" customHeight="1" x14ac:dyDescent="0.35">
      <c r="A26" s="187" t="s">
        <v>41</v>
      </c>
      <c r="B26" s="9">
        <v>10</v>
      </c>
      <c r="C26" s="9">
        <v>1</v>
      </c>
      <c r="D26" s="9">
        <v>1</v>
      </c>
      <c r="E26" s="186">
        <v>90705</v>
      </c>
      <c r="F26" s="171">
        <v>154.63</v>
      </c>
      <c r="G26" s="156">
        <v>2.9</v>
      </c>
      <c r="H26" s="156">
        <v>8.6999999999999993</v>
      </c>
      <c r="I26" s="156">
        <v>5.8</v>
      </c>
      <c r="J26" s="155"/>
      <c r="K26" s="155">
        <v>0.57999999999999996</v>
      </c>
      <c r="L26" s="172">
        <v>3.03</v>
      </c>
      <c r="M26" s="203">
        <v>6.1</v>
      </c>
      <c r="N26" s="156">
        <v>18</v>
      </c>
      <c r="O26" s="157">
        <v>119.88</v>
      </c>
      <c r="P26" s="135" t="s">
        <v>156</v>
      </c>
      <c r="Q26" s="202">
        <f t="shared" si="0"/>
        <v>319.62</v>
      </c>
    </row>
    <row r="27" spans="1:17" ht="8.25" customHeight="1" x14ac:dyDescent="0.35">
      <c r="A27" s="185" t="s">
        <v>41</v>
      </c>
      <c r="B27" s="11">
        <v>10</v>
      </c>
      <c r="C27" s="11">
        <v>3</v>
      </c>
      <c r="D27" s="11">
        <v>1</v>
      </c>
      <c r="E27" s="186">
        <v>214218</v>
      </c>
      <c r="F27" s="168">
        <v>154.63</v>
      </c>
      <c r="G27" s="150">
        <v>2.9</v>
      </c>
      <c r="H27" s="150">
        <v>8.6999999999999993</v>
      </c>
      <c r="I27" s="150">
        <v>5.8</v>
      </c>
      <c r="J27" s="149"/>
      <c r="K27" s="149">
        <v>0.57999999999999996</v>
      </c>
      <c r="L27" s="170">
        <v>3.03</v>
      </c>
      <c r="M27" s="197">
        <v>5.19</v>
      </c>
      <c r="N27" s="150">
        <v>18</v>
      </c>
      <c r="O27" s="154">
        <v>119.88</v>
      </c>
      <c r="P27" s="134" t="s">
        <v>156</v>
      </c>
      <c r="Q27" s="201">
        <f t="shared" si="0"/>
        <v>318.71000000000004</v>
      </c>
    </row>
    <row r="28" spans="1:17" ht="8.25" customHeight="1" x14ac:dyDescent="0.35">
      <c r="A28" s="185" t="s">
        <v>41</v>
      </c>
      <c r="B28" s="11">
        <v>10</v>
      </c>
      <c r="C28" s="11">
        <v>5</v>
      </c>
      <c r="D28" s="11">
        <v>1</v>
      </c>
      <c r="E28" s="186">
        <v>2411</v>
      </c>
      <c r="F28" s="168">
        <v>154.63</v>
      </c>
      <c r="G28" s="150">
        <v>2.9</v>
      </c>
      <c r="H28" s="150">
        <v>8.6999999999999993</v>
      </c>
      <c r="I28" s="150">
        <v>5.8</v>
      </c>
      <c r="J28" s="149"/>
      <c r="K28" s="149">
        <v>0.57999999999999996</v>
      </c>
      <c r="L28" s="170">
        <v>3.03</v>
      </c>
      <c r="M28" s="195">
        <v>8</v>
      </c>
      <c r="N28" s="150">
        <v>18</v>
      </c>
      <c r="O28" s="154">
        <v>119.88</v>
      </c>
      <c r="P28" s="134" t="s">
        <v>156</v>
      </c>
      <c r="Q28" s="201">
        <f t="shared" si="0"/>
        <v>321.52</v>
      </c>
    </row>
    <row r="29" spans="1:17" ht="8.25" customHeight="1" x14ac:dyDescent="0.35">
      <c r="A29" s="185" t="s">
        <v>41</v>
      </c>
      <c r="B29" s="11">
        <v>28</v>
      </c>
      <c r="C29" s="11">
        <v>3</v>
      </c>
      <c r="D29" s="11">
        <v>1</v>
      </c>
      <c r="E29" s="186">
        <v>25903</v>
      </c>
      <c r="F29" s="168">
        <v>165.54</v>
      </c>
      <c r="G29" s="149">
        <v>4.8600000000000003</v>
      </c>
      <c r="H29" s="149"/>
      <c r="I29" s="149">
        <v>3.22</v>
      </c>
      <c r="J29" s="149"/>
      <c r="K29" s="149"/>
      <c r="L29" s="170"/>
      <c r="M29" s="195">
        <v>5.19</v>
      </c>
      <c r="N29" s="150">
        <v>18</v>
      </c>
      <c r="O29" s="154">
        <v>119.88</v>
      </c>
      <c r="P29" s="134" t="s">
        <v>156</v>
      </c>
      <c r="Q29" s="201">
        <f t="shared" si="0"/>
        <v>316.69</v>
      </c>
    </row>
    <row r="30" spans="1:17" ht="8.25" customHeight="1" x14ac:dyDescent="0.35">
      <c r="A30" s="187" t="s">
        <v>41</v>
      </c>
      <c r="B30" s="9">
        <v>28</v>
      </c>
      <c r="C30" s="9">
        <v>5</v>
      </c>
      <c r="D30" s="9">
        <v>1</v>
      </c>
      <c r="E30" s="186">
        <v>11998</v>
      </c>
      <c r="F30" s="171">
        <v>165.54</v>
      </c>
      <c r="G30" s="155">
        <v>4.8600000000000003</v>
      </c>
      <c r="H30" s="155"/>
      <c r="I30" s="155">
        <v>3.22</v>
      </c>
      <c r="J30" s="155"/>
      <c r="K30" s="155"/>
      <c r="L30" s="172"/>
      <c r="M30" s="198">
        <v>8</v>
      </c>
      <c r="N30" s="156">
        <v>18</v>
      </c>
      <c r="O30" s="157">
        <v>119.88</v>
      </c>
      <c r="P30" s="135" t="s">
        <v>156</v>
      </c>
      <c r="Q30" s="202">
        <f t="shared" si="0"/>
        <v>319.5</v>
      </c>
    </row>
    <row r="31" spans="1:17" ht="8.25" customHeight="1" x14ac:dyDescent="0.35">
      <c r="A31" s="185" t="s">
        <v>42</v>
      </c>
      <c r="B31" s="11">
        <v>10</v>
      </c>
      <c r="C31" s="11">
        <v>3</v>
      </c>
      <c r="D31" s="11">
        <v>1</v>
      </c>
      <c r="E31" s="186">
        <v>326271</v>
      </c>
      <c r="F31" s="168">
        <v>154.63</v>
      </c>
      <c r="G31" s="150">
        <v>2.9</v>
      </c>
      <c r="H31" s="150">
        <v>8.6999999999999993</v>
      </c>
      <c r="I31" s="150">
        <v>5.8</v>
      </c>
      <c r="J31" s="149"/>
      <c r="K31" s="149">
        <v>0.57999999999999996</v>
      </c>
      <c r="L31" s="170">
        <v>3.03</v>
      </c>
      <c r="M31" s="197">
        <v>5.19</v>
      </c>
      <c r="N31" s="149">
        <v>34.21</v>
      </c>
      <c r="O31" s="154">
        <v>119.88</v>
      </c>
      <c r="P31" s="134" t="s">
        <v>156</v>
      </c>
      <c r="Q31" s="201">
        <f t="shared" si="0"/>
        <v>334.92</v>
      </c>
    </row>
    <row r="32" spans="1:17" ht="8.25" customHeight="1" x14ac:dyDescent="0.35">
      <c r="A32" s="185" t="s">
        <v>42</v>
      </c>
      <c r="B32" s="147">
        <v>19</v>
      </c>
      <c r="C32" s="11">
        <v>3</v>
      </c>
      <c r="D32" s="11">
        <v>1</v>
      </c>
      <c r="E32" s="186">
        <v>24533</v>
      </c>
      <c r="F32" s="168">
        <v>161.05000000000001</v>
      </c>
      <c r="G32" s="150">
        <v>3</v>
      </c>
      <c r="H32" s="149"/>
      <c r="I32" s="150">
        <v>5</v>
      </c>
      <c r="J32" s="149"/>
      <c r="K32" s="149">
        <v>0.44</v>
      </c>
      <c r="L32" s="170"/>
      <c r="M32" s="197">
        <v>5.19</v>
      </c>
      <c r="N32" s="149">
        <v>34.21</v>
      </c>
      <c r="O32" s="154">
        <v>119.88</v>
      </c>
      <c r="P32" s="134" t="s">
        <v>156</v>
      </c>
      <c r="Q32" s="201">
        <f t="shared" si="0"/>
        <v>328.77</v>
      </c>
    </row>
    <row r="33" spans="1:17" ht="8.25" customHeight="1" x14ac:dyDescent="0.35">
      <c r="A33" s="185" t="s">
        <v>43</v>
      </c>
      <c r="B33" s="11">
        <v>10</v>
      </c>
      <c r="C33" s="11">
        <v>3</v>
      </c>
      <c r="D33" s="11">
        <v>1</v>
      </c>
      <c r="E33" s="186">
        <v>111227</v>
      </c>
      <c r="F33" s="168">
        <v>154.63</v>
      </c>
      <c r="G33" s="150">
        <v>2.9</v>
      </c>
      <c r="H33" s="150">
        <v>8.6999999999999993</v>
      </c>
      <c r="I33" s="150">
        <v>5.8</v>
      </c>
      <c r="J33" s="149"/>
      <c r="K33" s="149">
        <v>0.57999999999999996</v>
      </c>
      <c r="L33" s="170">
        <v>3.03</v>
      </c>
      <c r="M33" s="197">
        <v>5.19</v>
      </c>
      <c r="N33" s="149">
        <v>12.58</v>
      </c>
      <c r="O33" s="154">
        <v>114.88</v>
      </c>
      <c r="P33" s="140" t="s">
        <v>157</v>
      </c>
      <c r="Q33" s="201">
        <f t="shared" si="0"/>
        <v>308.29000000000002</v>
      </c>
    </row>
    <row r="34" spans="1:17" ht="8.25" customHeight="1" x14ac:dyDescent="0.35">
      <c r="A34" s="187" t="s">
        <v>43</v>
      </c>
      <c r="B34" s="9">
        <v>10</v>
      </c>
      <c r="C34" s="9">
        <v>5</v>
      </c>
      <c r="D34" s="9">
        <v>1</v>
      </c>
      <c r="E34" s="186">
        <v>27261</v>
      </c>
      <c r="F34" s="171">
        <v>154.63</v>
      </c>
      <c r="G34" s="156">
        <v>2.9</v>
      </c>
      <c r="H34" s="156">
        <v>8.6999999999999993</v>
      </c>
      <c r="I34" s="156">
        <v>5.8</v>
      </c>
      <c r="J34" s="155"/>
      <c r="K34" s="155">
        <v>0.57999999999999996</v>
      </c>
      <c r="L34" s="172">
        <v>3.03</v>
      </c>
      <c r="M34" s="198">
        <v>8</v>
      </c>
      <c r="N34" s="155">
        <v>12.58</v>
      </c>
      <c r="O34" s="157">
        <v>114.88</v>
      </c>
      <c r="P34" s="139" t="s">
        <v>157</v>
      </c>
      <c r="Q34" s="202">
        <f t="shared" si="0"/>
        <v>311.10000000000002</v>
      </c>
    </row>
    <row r="35" spans="1:17" ht="8.25" customHeight="1" x14ac:dyDescent="0.35">
      <c r="A35" s="185" t="s">
        <v>43</v>
      </c>
      <c r="B35" s="11">
        <v>28</v>
      </c>
      <c r="C35" s="11">
        <v>3</v>
      </c>
      <c r="D35" s="11">
        <v>1</v>
      </c>
      <c r="E35" s="186">
        <v>24753</v>
      </c>
      <c r="F35" s="168">
        <v>165.54</v>
      </c>
      <c r="G35" s="149">
        <v>4.8600000000000003</v>
      </c>
      <c r="H35" s="149"/>
      <c r="I35" s="149">
        <v>3.22</v>
      </c>
      <c r="J35" s="149"/>
      <c r="K35" s="149"/>
      <c r="L35" s="170"/>
      <c r="M35" s="197">
        <v>5.19</v>
      </c>
      <c r="N35" s="149">
        <v>12.58</v>
      </c>
      <c r="O35" s="154">
        <v>114.88</v>
      </c>
      <c r="P35" s="140" t="s">
        <v>157</v>
      </c>
      <c r="Q35" s="201">
        <f t="shared" si="0"/>
        <v>306.27</v>
      </c>
    </row>
    <row r="36" spans="1:17" ht="8.25" customHeight="1" x14ac:dyDescent="0.35">
      <c r="A36" s="185" t="s">
        <v>43</v>
      </c>
      <c r="B36" s="11">
        <v>28</v>
      </c>
      <c r="C36" s="11">
        <v>4</v>
      </c>
      <c r="D36" s="11"/>
      <c r="E36" s="186">
        <v>2485</v>
      </c>
      <c r="F36" s="168">
        <v>165.54</v>
      </c>
      <c r="G36" s="149">
        <v>4.8600000000000003</v>
      </c>
      <c r="H36" s="149"/>
      <c r="I36" s="149">
        <v>3.22</v>
      </c>
      <c r="J36" s="149"/>
      <c r="K36" s="149"/>
      <c r="L36" s="170"/>
      <c r="M36" s="195">
        <v>5</v>
      </c>
      <c r="N36" s="149">
        <v>12.58</v>
      </c>
      <c r="O36" s="154">
        <v>112.88</v>
      </c>
      <c r="P36" s="140" t="s">
        <v>157</v>
      </c>
      <c r="Q36" s="201">
        <f t="shared" si="0"/>
        <v>304.08000000000004</v>
      </c>
    </row>
    <row r="37" spans="1:17" ht="8.25" customHeight="1" x14ac:dyDescent="0.35">
      <c r="A37" s="185" t="s">
        <v>43</v>
      </c>
      <c r="B37" s="11">
        <v>28</v>
      </c>
      <c r="C37" s="11">
        <v>5</v>
      </c>
      <c r="D37" s="11"/>
      <c r="E37" s="186">
        <v>68311</v>
      </c>
      <c r="F37" s="168">
        <v>165.54</v>
      </c>
      <c r="G37" s="149">
        <v>4.8600000000000003</v>
      </c>
      <c r="H37" s="149"/>
      <c r="I37" s="149">
        <v>3.22</v>
      </c>
      <c r="J37" s="149"/>
      <c r="K37" s="149"/>
      <c r="L37" s="170"/>
      <c r="M37" s="195">
        <v>8</v>
      </c>
      <c r="N37" s="149">
        <v>12.58</v>
      </c>
      <c r="O37" s="154">
        <v>112.88</v>
      </c>
      <c r="P37" s="140" t="s">
        <v>157</v>
      </c>
      <c r="Q37" s="201">
        <f t="shared" si="0"/>
        <v>307.08000000000004</v>
      </c>
    </row>
    <row r="38" spans="1:17" ht="8.25" customHeight="1" x14ac:dyDescent="0.35">
      <c r="A38" s="187" t="s">
        <v>43</v>
      </c>
      <c r="B38" s="9">
        <v>28</v>
      </c>
      <c r="C38" s="9">
        <v>5</v>
      </c>
      <c r="D38" s="9">
        <v>1</v>
      </c>
      <c r="E38" s="186">
        <v>123665</v>
      </c>
      <c r="F38" s="171">
        <v>165.54</v>
      </c>
      <c r="G38" s="155">
        <v>4.8600000000000003</v>
      </c>
      <c r="H38" s="155"/>
      <c r="I38" s="155">
        <v>3.22</v>
      </c>
      <c r="J38" s="155"/>
      <c r="K38" s="155"/>
      <c r="L38" s="172"/>
      <c r="M38" s="198">
        <v>8</v>
      </c>
      <c r="N38" s="155">
        <v>12.58</v>
      </c>
      <c r="O38" s="157">
        <v>114.88</v>
      </c>
      <c r="P38" s="139" t="s">
        <v>157</v>
      </c>
      <c r="Q38" s="202">
        <f t="shared" si="0"/>
        <v>309.08000000000004</v>
      </c>
    </row>
    <row r="39" spans="1:17" ht="8.25" customHeight="1" x14ac:dyDescent="0.35">
      <c r="A39" s="185" t="s">
        <v>44</v>
      </c>
      <c r="B39" s="11">
        <v>28</v>
      </c>
      <c r="C39" s="11">
        <v>3</v>
      </c>
      <c r="D39" s="11">
        <v>1</v>
      </c>
      <c r="E39" s="186">
        <v>14151</v>
      </c>
      <c r="F39" s="168">
        <v>165.54</v>
      </c>
      <c r="G39" s="149">
        <v>4.8600000000000003</v>
      </c>
      <c r="H39" s="149"/>
      <c r="I39" s="149">
        <v>3.22</v>
      </c>
      <c r="J39" s="149"/>
      <c r="K39" s="149"/>
      <c r="L39" s="170"/>
      <c r="M39" s="197">
        <v>5.19</v>
      </c>
      <c r="N39" s="149">
        <v>14.74</v>
      </c>
      <c r="O39" s="154">
        <v>114.88</v>
      </c>
      <c r="P39" s="140" t="s">
        <v>157</v>
      </c>
      <c r="Q39" s="201">
        <f t="shared" si="0"/>
        <v>308.43</v>
      </c>
    </row>
    <row r="40" spans="1:17" ht="8.25" customHeight="1" x14ac:dyDescent="0.35">
      <c r="A40" s="185" t="s">
        <v>44</v>
      </c>
      <c r="B40" s="11">
        <v>28</v>
      </c>
      <c r="C40" s="11">
        <v>5</v>
      </c>
      <c r="D40" s="11"/>
      <c r="E40" s="186">
        <v>271041</v>
      </c>
      <c r="F40" s="168">
        <v>165.54</v>
      </c>
      <c r="G40" s="149">
        <v>4.8600000000000003</v>
      </c>
      <c r="H40" s="149"/>
      <c r="I40" s="149">
        <v>3.22</v>
      </c>
      <c r="J40" s="149"/>
      <c r="K40" s="149"/>
      <c r="L40" s="170"/>
      <c r="M40" s="195">
        <v>8</v>
      </c>
      <c r="N40" s="149">
        <v>14.74</v>
      </c>
      <c r="O40" s="154">
        <v>112.88</v>
      </c>
      <c r="P40" s="140" t="s">
        <v>157</v>
      </c>
      <c r="Q40" s="201">
        <f t="shared" si="0"/>
        <v>309.24</v>
      </c>
    </row>
    <row r="41" spans="1:17" ht="8.25" customHeight="1" x14ac:dyDescent="0.35">
      <c r="A41" s="185" t="s">
        <v>44</v>
      </c>
      <c r="B41" s="11">
        <v>28</v>
      </c>
      <c r="C41" s="11">
        <v>5</v>
      </c>
      <c r="D41" s="11">
        <v>1</v>
      </c>
      <c r="E41" s="186">
        <v>67658</v>
      </c>
      <c r="F41" s="168">
        <v>165.54</v>
      </c>
      <c r="G41" s="149">
        <v>4.8600000000000003</v>
      </c>
      <c r="H41" s="149"/>
      <c r="I41" s="149">
        <v>3.22</v>
      </c>
      <c r="J41" s="149"/>
      <c r="K41" s="149"/>
      <c r="L41" s="170"/>
      <c r="M41" s="195">
        <v>8</v>
      </c>
      <c r="N41" s="149">
        <v>14.74</v>
      </c>
      <c r="O41" s="154">
        <v>114.88</v>
      </c>
      <c r="P41" s="140" t="s">
        <v>157</v>
      </c>
      <c r="Q41" s="201">
        <f t="shared" si="0"/>
        <v>311.24</v>
      </c>
    </row>
    <row r="42" spans="1:17" ht="8.25" customHeight="1" x14ac:dyDescent="0.35">
      <c r="A42" s="187" t="s">
        <v>45</v>
      </c>
      <c r="B42" s="9">
        <v>10</v>
      </c>
      <c r="C42" s="9">
        <v>1</v>
      </c>
      <c r="D42" s="9">
        <v>1</v>
      </c>
      <c r="E42" s="186">
        <v>29882</v>
      </c>
      <c r="F42" s="171">
        <v>154.63</v>
      </c>
      <c r="G42" s="156">
        <v>2.9</v>
      </c>
      <c r="H42" s="156">
        <v>8.6999999999999993</v>
      </c>
      <c r="I42" s="156">
        <v>5.8</v>
      </c>
      <c r="J42" s="155"/>
      <c r="K42" s="155">
        <v>0.57999999999999996</v>
      </c>
      <c r="L42" s="172">
        <v>3.03</v>
      </c>
      <c r="M42" s="203">
        <v>6.1</v>
      </c>
      <c r="N42" s="156">
        <v>18.34</v>
      </c>
      <c r="O42" s="157">
        <v>114.88</v>
      </c>
      <c r="P42" s="139" t="s">
        <v>157</v>
      </c>
      <c r="Q42" s="202">
        <f t="shared" si="0"/>
        <v>314.96000000000004</v>
      </c>
    </row>
    <row r="43" spans="1:17" ht="8.25" customHeight="1" x14ac:dyDescent="0.35">
      <c r="A43" s="185" t="s">
        <v>45</v>
      </c>
      <c r="B43" s="11">
        <v>10</v>
      </c>
      <c r="C43" s="11">
        <v>5</v>
      </c>
      <c r="D43" s="11">
        <v>1</v>
      </c>
      <c r="E43" s="186">
        <v>12602</v>
      </c>
      <c r="F43" s="168">
        <v>154.63</v>
      </c>
      <c r="G43" s="150">
        <v>2.9</v>
      </c>
      <c r="H43" s="150">
        <v>8.6999999999999993</v>
      </c>
      <c r="I43" s="150">
        <v>5.8</v>
      </c>
      <c r="J43" s="149"/>
      <c r="K43" s="149">
        <v>0.57999999999999996</v>
      </c>
      <c r="L43" s="170">
        <v>3.03</v>
      </c>
      <c r="M43" s="195">
        <v>8</v>
      </c>
      <c r="N43" s="150">
        <v>18.34</v>
      </c>
      <c r="O43" s="154">
        <v>114.88</v>
      </c>
      <c r="P43" s="140" t="s">
        <v>157</v>
      </c>
      <c r="Q43" s="201">
        <f>SUM(F43:O43)</f>
        <v>316.86</v>
      </c>
    </row>
    <row r="44" spans="1:17" ht="8.25" customHeight="1" x14ac:dyDescent="0.35">
      <c r="A44" s="185" t="s">
        <v>45</v>
      </c>
      <c r="B44" s="11">
        <v>28</v>
      </c>
      <c r="C44" s="11">
        <v>1</v>
      </c>
      <c r="D44" s="11">
        <v>1</v>
      </c>
      <c r="E44" s="186">
        <v>7945</v>
      </c>
      <c r="F44" s="168">
        <v>165.54</v>
      </c>
      <c r="G44" s="149">
        <v>4.8600000000000003</v>
      </c>
      <c r="H44" s="149"/>
      <c r="I44" s="149">
        <v>3.22</v>
      </c>
      <c r="J44" s="149"/>
      <c r="K44" s="149"/>
      <c r="L44" s="170"/>
      <c r="M44" s="204">
        <v>6.1</v>
      </c>
      <c r="N44" s="150">
        <v>18.34</v>
      </c>
      <c r="O44" s="154">
        <v>114.88</v>
      </c>
      <c r="P44" s="140" t="s">
        <v>157</v>
      </c>
      <c r="Q44" s="201">
        <f t="shared" si="0"/>
        <v>312.94</v>
      </c>
    </row>
    <row r="45" spans="1:17" ht="8.25" customHeight="1" x14ac:dyDescent="0.35">
      <c r="A45" s="185" t="s">
        <v>45</v>
      </c>
      <c r="B45" s="11">
        <v>28</v>
      </c>
      <c r="C45" s="11">
        <v>5</v>
      </c>
      <c r="D45" s="11"/>
      <c r="E45" s="186">
        <v>130856</v>
      </c>
      <c r="F45" s="168">
        <v>165.54</v>
      </c>
      <c r="G45" s="149">
        <v>4.8600000000000003</v>
      </c>
      <c r="H45" s="149"/>
      <c r="I45" s="149">
        <v>3.22</v>
      </c>
      <c r="J45" s="149"/>
      <c r="K45" s="149"/>
      <c r="L45" s="170"/>
      <c r="M45" s="195">
        <v>8</v>
      </c>
      <c r="N45" s="150">
        <v>18.34</v>
      </c>
      <c r="O45" s="154">
        <v>112.88</v>
      </c>
      <c r="P45" s="140" t="s">
        <v>157</v>
      </c>
      <c r="Q45" s="201">
        <f t="shared" si="0"/>
        <v>312.84000000000003</v>
      </c>
    </row>
    <row r="46" spans="1:17" ht="8.25" customHeight="1" x14ac:dyDescent="0.35">
      <c r="A46" s="187" t="s">
        <v>45</v>
      </c>
      <c r="B46" s="9">
        <v>28</v>
      </c>
      <c r="C46" s="9">
        <v>5</v>
      </c>
      <c r="D46" s="9">
        <v>1</v>
      </c>
      <c r="E46" s="186">
        <v>186294</v>
      </c>
      <c r="F46" s="171">
        <v>165.54</v>
      </c>
      <c r="G46" s="155">
        <v>4.8600000000000003</v>
      </c>
      <c r="H46" s="155"/>
      <c r="I46" s="155">
        <v>3.22</v>
      </c>
      <c r="J46" s="155"/>
      <c r="K46" s="155"/>
      <c r="L46" s="172"/>
      <c r="M46" s="198">
        <v>8</v>
      </c>
      <c r="N46" s="156">
        <v>18.34</v>
      </c>
      <c r="O46" s="157">
        <v>114.88</v>
      </c>
      <c r="P46" s="139" t="s">
        <v>157</v>
      </c>
      <c r="Q46" s="202">
        <f t="shared" si="0"/>
        <v>314.84000000000003</v>
      </c>
    </row>
    <row r="47" spans="1:17" ht="8.25" customHeight="1" x14ac:dyDescent="0.35">
      <c r="A47" s="185" t="s">
        <v>46</v>
      </c>
      <c r="B47" s="11">
        <v>10</v>
      </c>
      <c r="C47" s="11">
        <v>6</v>
      </c>
      <c r="D47" s="11">
        <v>1</v>
      </c>
      <c r="E47" s="186">
        <v>193479</v>
      </c>
      <c r="F47" s="168">
        <v>154.63</v>
      </c>
      <c r="G47" s="150">
        <v>2.9</v>
      </c>
      <c r="H47" s="150">
        <v>8.6999999999999993</v>
      </c>
      <c r="I47" s="150">
        <v>5.8</v>
      </c>
      <c r="J47" s="149"/>
      <c r="K47" s="149">
        <v>0.57999999999999996</v>
      </c>
      <c r="L47" s="170">
        <v>3.03</v>
      </c>
      <c r="M47" s="195">
        <v>4</v>
      </c>
      <c r="N47" s="150">
        <v>18</v>
      </c>
      <c r="O47" s="154">
        <v>114.88</v>
      </c>
      <c r="P47" s="140" t="s">
        <v>157</v>
      </c>
      <c r="Q47" s="201">
        <f t="shared" si="0"/>
        <v>312.52</v>
      </c>
    </row>
    <row r="48" spans="1:17" ht="8.25" customHeight="1" x14ac:dyDescent="0.35">
      <c r="A48" s="185" t="s">
        <v>46</v>
      </c>
      <c r="B48" s="11">
        <v>4</v>
      </c>
      <c r="C48" s="11">
        <v>6</v>
      </c>
      <c r="D48" s="11"/>
      <c r="E48" s="186">
        <v>14996</v>
      </c>
      <c r="F48" s="168">
        <v>180.03</v>
      </c>
      <c r="G48" s="149"/>
      <c r="H48" s="150">
        <v>52.58</v>
      </c>
      <c r="I48" s="149">
        <v>5.01</v>
      </c>
      <c r="J48" s="149">
        <v>2.95</v>
      </c>
      <c r="K48" s="149">
        <v>2.38</v>
      </c>
      <c r="L48" s="170" t="s">
        <v>24</v>
      </c>
      <c r="M48" s="195">
        <v>4</v>
      </c>
      <c r="N48" s="150">
        <v>18</v>
      </c>
      <c r="O48" s="154">
        <v>112.88</v>
      </c>
      <c r="P48" s="140" t="s">
        <v>157</v>
      </c>
      <c r="Q48" s="201">
        <f t="shared" si="0"/>
        <v>377.83</v>
      </c>
    </row>
    <row r="49" spans="1:17" ht="8.25" customHeight="1" x14ac:dyDescent="0.35">
      <c r="A49" s="185" t="s">
        <v>46</v>
      </c>
      <c r="B49" s="11">
        <v>4</v>
      </c>
      <c r="C49" s="11">
        <v>6</v>
      </c>
      <c r="D49" s="11">
        <v>1</v>
      </c>
      <c r="E49" s="186">
        <v>101980</v>
      </c>
      <c r="F49" s="168">
        <v>180.03</v>
      </c>
      <c r="G49" s="149"/>
      <c r="H49" s="150">
        <v>52.58</v>
      </c>
      <c r="I49" s="149">
        <v>5.01</v>
      </c>
      <c r="J49" s="149">
        <v>2.95</v>
      </c>
      <c r="K49" s="149">
        <v>2.38</v>
      </c>
      <c r="L49" s="170" t="s">
        <v>24</v>
      </c>
      <c r="M49" s="195">
        <v>4</v>
      </c>
      <c r="N49" s="150">
        <v>18</v>
      </c>
      <c r="O49" s="154">
        <v>114.88</v>
      </c>
      <c r="P49" s="140" t="s">
        <v>157</v>
      </c>
      <c r="Q49" s="201">
        <f t="shared" si="0"/>
        <v>379.83</v>
      </c>
    </row>
    <row r="50" spans="1:17" ht="8.25" customHeight="1" x14ac:dyDescent="0.35">
      <c r="A50" s="187" t="s">
        <v>46</v>
      </c>
      <c r="B50" s="9">
        <v>28</v>
      </c>
      <c r="C50" s="9">
        <v>6</v>
      </c>
      <c r="D50" s="9"/>
      <c r="E50" s="186">
        <v>41163</v>
      </c>
      <c r="F50" s="171">
        <v>165.54</v>
      </c>
      <c r="G50" s="155">
        <v>4.8600000000000003</v>
      </c>
      <c r="H50" s="155"/>
      <c r="I50" s="155">
        <v>3.22</v>
      </c>
      <c r="J50" s="155"/>
      <c r="K50" s="155"/>
      <c r="L50" s="172"/>
      <c r="M50" s="198">
        <v>4</v>
      </c>
      <c r="N50" s="156">
        <v>18</v>
      </c>
      <c r="O50" s="157">
        <v>112.88</v>
      </c>
      <c r="P50" s="139" t="s">
        <v>157</v>
      </c>
      <c r="Q50" s="202">
        <f t="shared" si="0"/>
        <v>308.5</v>
      </c>
    </row>
    <row r="51" spans="1:17" ht="8.25" customHeight="1" x14ac:dyDescent="0.35">
      <c r="A51" s="185" t="s">
        <v>46</v>
      </c>
      <c r="B51" s="11">
        <v>28</v>
      </c>
      <c r="C51" s="11">
        <v>6</v>
      </c>
      <c r="D51" s="11">
        <v>1</v>
      </c>
      <c r="E51" s="186">
        <v>30599</v>
      </c>
      <c r="F51" s="168">
        <v>165.54</v>
      </c>
      <c r="G51" s="149">
        <v>4.8600000000000003</v>
      </c>
      <c r="H51" s="149"/>
      <c r="I51" s="149">
        <v>3.22</v>
      </c>
      <c r="J51" s="149"/>
      <c r="K51" s="149"/>
      <c r="L51" s="170"/>
      <c r="M51" s="195">
        <v>4</v>
      </c>
      <c r="N51" s="150">
        <v>18</v>
      </c>
      <c r="O51" s="154">
        <v>114.88</v>
      </c>
      <c r="P51" s="140" t="s">
        <v>157</v>
      </c>
      <c r="Q51" s="201">
        <f t="shared" si="0"/>
        <v>310.5</v>
      </c>
    </row>
    <row r="52" spans="1:17" ht="8.25" customHeight="1" x14ac:dyDescent="0.35">
      <c r="A52" s="185" t="s">
        <v>47</v>
      </c>
      <c r="B52" s="11">
        <v>4</v>
      </c>
      <c r="C52" s="11">
        <v>6</v>
      </c>
      <c r="D52" s="11"/>
      <c r="E52" s="186">
        <v>319635</v>
      </c>
      <c r="F52" s="168">
        <v>180.03</v>
      </c>
      <c r="G52" s="149"/>
      <c r="H52" s="150">
        <v>52.58</v>
      </c>
      <c r="I52" s="149">
        <v>5.01</v>
      </c>
      <c r="J52" s="149">
        <v>2.95</v>
      </c>
      <c r="K52" s="149">
        <v>2.38</v>
      </c>
      <c r="L52" s="170" t="s">
        <v>24</v>
      </c>
      <c r="M52" s="195">
        <v>4</v>
      </c>
      <c r="N52" s="149">
        <v>13.88</v>
      </c>
      <c r="O52" s="154">
        <v>112.88</v>
      </c>
      <c r="P52" s="140" t="s">
        <v>157</v>
      </c>
      <c r="Q52" s="201">
        <f t="shared" si="0"/>
        <v>373.71</v>
      </c>
    </row>
    <row r="53" spans="1:17" ht="8.25" customHeight="1" x14ac:dyDescent="0.35">
      <c r="A53" s="185" t="s">
        <v>47</v>
      </c>
      <c r="B53" s="11">
        <v>28</v>
      </c>
      <c r="C53" s="11">
        <v>6</v>
      </c>
      <c r="D53" s="11"/>
      <c r="E53" s="186">
        <v>40475</v>
      </c>
      <c r="F53" s="168">
        <v>165.54</v>
      </c>
      <c r="G53" s="149">
        <v>4.8600000000000003</v>
      </c>
      <c r="H53" s="149"/>
      <c r="I53" s="149">
        <v>3.22</v>
      </c>
      <c r="J53" s="149"/>
      <c r="K53" s="149"/>
      <c r="L53" s="170"/>
      <c r="M53" s="195">
        <v>4</v>
      </c>
      <c r="N53" s="149">
        <v>13.88</v>
      </c>
      <c r="O53" s="154">
        <v>112.88</v>
      </c>
      <c r="P53" s="140" t="s">
        <v>157</v>
      </c>
      <c r="Q53" s="201">
        <f t="shared" si="0"/>
        <v>304.38</v>
      </c>
    </row>
    <row r="54" spans="1:17" ht="8.25" customHeight="1" x14ac:dyDescent="0.35">
      <c r="A54" s="187" t="s">
        <v>48</v>
      </c>
      <c r="B54" s="9">
        <v>28</v>
      </c>
      <c r="C54" s="9">
        <v>5</v>
      </c>
      <c r="D54" s="9"/>
      <c r="E54" s="186">
        <v>337888</v>
      </c>
      <c r="F54" s="171">
        <v>165.54</v>
      </c>
      <c r="G54" s="155">
        <v>4.8600000000000003</v>
      </c>
      <c r="H54" s="155"/>
      <c r="I54" s="155">
        <v>3.22</v>
      </c>
      <c r="J54" s="155"/>
      <c r="K54" s="155"/>
      <c r="L54" s="172"/>
      <c r="M54" s="198">
        <v>8</v>
      </c>
      <c r="N54" s="156">
        <v>18</v>
      </c>
      <c r="O54" s="157">
        <v>112.88</v>
      </c>
      <c r="P54" s="139" t="s">
        <v>157</v>
      </c>
      <c r="Q54" s="202">
        <f t="shared" si="0"/>
        <v>312.5</v>
      </c>
    </row>
    <row r="55" spans="1:17" ht="8.25" customHeight="1" x14ac:dyDescent="0.35">
      <c r="A55" s="185" t="s">
        <v>10</v>
      </c>
      <c r="B55" s="11">
        <v>28</v>
      </c>
      <c r="C55" s="11">
        <v>5</v>
      </c>
      <c r="D55" s="11"/>
      <c r="E55" s="186">
        <v>324108</v>
      </c>
      <c r="F55" s="168">
        <v>165.54</v>
      </c>
      <c r="G55" s="149">
        <v>4.8600000000000003</v>
      </c>
      <c r="H55" s="149"/>
      <c r="I55" s="149">
        <v>3.22</v>
      </c>
      <c r="J55" s="149"/>
      <c r="K55" s="149"/>
      <c r="L55" s="170"/>
      <c r="M55" s="195">
        <v>8</v>
      </c>
      <c r="N55" s="150">
        <v>18</v>
      </c>
      <c r="O55" s="154">
        <v>112.88</v>
      </c>
      <c r="P55" s="140" t="s">
        <v>157</v>
      </c>
      <c r="Q55" s="201">
        <f t="shared" si="0"/>
        <v>312.5</v>
      </c>
    </row>
    <row r="56" spans="1:17" ht="8.25" customHeight="1" x14ac:dyDescent="0.35">
      <c r="A56" s="185" t="s">
        <v>49</v>
      </c>
      <c r="B56" s="11">
        <v>28</v>
      </c>
      <c r="C56" s="11">
        <v>4</v>
      </c>
      <c r="D56" s="11"/>
      <c r="E56" s="186">
        <v>182557</v>
      </c>
      <c r="F56" s="168">
        <v>165.54</v>
      </c>
      <c r="G56" s="149">
        <v>4.8600000000000003</v>
      </c>
      <c r="H56" s="149"/>
      <c r="I56" s="149">
        <v>3.22</v>
      </c>
      <c r="J56" s="149"/>
      <c r="K56" s="149"/>
      <c r="L56" s="170"/>
      <c r="M56" s="195">
        <v>5</v>
      </c>
      <c r="N56" s="150">
        <v>18</v>
      </c>
      <c r="O56" s="154">
        <v>112.88</v>
      </c>
      <c r="P56" s="140" t="s">
        <v>157</v>
      </c>
      <c r="Q56" s="201">
        <f t="shared" si="0"/>
        <v>309.5</v>
      </c>
    </row>
    <row r="57" spans="1:17" ht="8.25" customHeight="1" x14ac:dyDescent="0.35">
      <c r="A57" s="185" t="s">
        <v>49</v>
      </c>
      <c r="B57" s="11">
        <v>28</v>
      </c>
      <c r="C57" s="11">
        <v>5</v>
      </c>
      <c r="D57" s="11"/>
      <c r="E57" s="186">
        <v>175311</v>
      </c>
      <c r="F57" s="168">
        <v>165.54</v>
      </c>
      <c r="G57" s="149">
        <v>4.8600000000000003</v>
      </c>
      <c r="H57" s="149"/>
      <c r="I57" s="149">
        <v>3.22</v>
      </c>
      <c r="J57" s="149"/>
      <c r="K57" s="149"/>
      <c r="L57" s="170"/>
      <c r="M57" s="195">
        <v>8</v>
      </c>
      <c r="N57" s="150">
        <v>18</v>
      </c>
      <c r="O57" s="154">
        <v>112.88</v>
      </c>
      <c r="P57" s="140" t="s">
        <v>157</v>
      </c>
      <c r="Q57" s="201">
        <f t="shared" si="0"/>
        <v>312.5</v>
      </c>
    </row>
    <row r="58" spans="1:17" ht="8.25" customHeight="1" x14ac:dyDescent="0.35">
      <c r="A58" s="187" t="s">
        <v>50</v>
      </c>
      <c r="B58" s="9">
        <v>28</v>
      </c>
      <c r="C58" s="9">
        <v>5</v>
      </c>
      <c r="D58" s="9"/>
      <c r="E58" s="186">
        <v>20095</v>
      </c>
      <c r="F58" s="171">
        <v>165.54</v>
      </c>
      <c r="G58" s="155">
        <v>4.8600000000000003</v>
      </c>
      <c r="H58" s="155"/>
      <c r="I58" s="155">
        <v>3.22</v>
      </c>
      <c r="J58" s="155"/>
      <c r="K58" s="155"/>
      <c r="L58" s="172"/>
      <c r="M58" s="198">
        <v>8</v>
      </c>
      <c r="N58" s="156">
        <v>27.09</v>
      </c>
      <c r="O58" s="157">
        <v>112.88</v>
      </c>
      <c r="P58" s="139" t="s">
        <v>157</v>
      </c>
      <c r="Q58" s="202">
        <f t="shared" si="0"/>
        <v>321.59000000000003</v>
      </c>
    </row>
    <row r="59" spans="1:17" ht="8.25" customHeight="1" x14ac:dyDescent="0.35">
      <c r="A59" s="185" t="s">
        <v>50</v>
      </c>
      <c r="B59" s="11">
        <v>28</v>
      </c>
      <c r="C59" s="11">
        <v>7</v>
      </c>
      <c r="D59" s="11"/>
      <c r="E59" s="186">
        <v>418200</v>
      </c>
      <c r="F59" s="168">
        <v>165.54</v>
      </c>
      <c r="G59" s="149">
        <v>4.8600000000000003</v>
      </c>
      <c r="H59" s="149"/>
      <c r="I59" s="149">
        <v>3.22</v>
      </c>
      <c r="J59" s="149"/>
      <c r="K59" s="149"/>
      <c r="L59" s="170"/>
      <c r="M59" s="195">
        <v>5</v>
      </c>
      <c r="N59" s="150">
        <v>27.09</v>
      </c>
      <c r="O59" s="154">
        <v>112.88</v>
      </c>
      <c r="P59" s="140" t="s">
        <v>157</v>
      </c>
      <c r="Q59" s="201">
        <f t="shared" si="0"/>
        <v>318.59000000000003</v>
      </c>
    </row>
    <row r="60" spans="1:17" ht="8.25" customHeight="1" x14ac:dyDescent="0.35">
      <c r="A60" s="185" t="s">
        <v>51</v>
      </c>
      <c r="B60" s="11">
        <v>28</v>
      </c>
      <c r="C60" s="11">
        <v>5</v>
      </c>
      <c r="D60" s="11"/>
      <c r="E60" s="186">
        <v>280189</v>
      </c>
      <c r="F60" s="168">
        <v>165.54</v>
      </c>
      <c r="G60" s="149">
        <v>4.8600000000000003</v>
      </c>
      <c r="H60" s="149"/>
      <c r="I60" s="149">
        <v>3.22</v>
      </c>
      <c r="J60" s="149"/>
      <c r="K60" s="149"/>
      <c r="L60" s="170"/>
      <c r="M60" s="195">
        <v>8</v>
      </c>
      <c r="N60" s="149">
        <v>23.17</v>
      </c>
      <c r="O60" s="154">
        <v>112.88</v>
      </c>
      <c r="P60" s="140" t="s">
        <v>157</v>
      </c>
      <c r="Q60" s="201">
        <f t="shared" si="0"/>
        <v>317.67</v>
      </c>
    </row>
    <row r="61" spans="1:17" ht="8.25" customHeight="1" x14ac:dyDescent="0.35">
      <c r="A61" s="185" t="s">
        <v>51</v>
      </c>
      <c r="B61" s="11">
        <v>28</v>
      </c>
      <c r="C61" s="11">
        <v>7</v>
      </c>
      <c r="D61" s="11"/>
      <c r="E61" s="186">
        <v>118862</v>
      </c>
      <c r="F61" s="168">
        <v>165.54</v>
      </c>
      <c r="G61" s="149">
        <v>4.8600000000000003</v>
      </c>
      <c r="H61" s="149"/>
      <c r="I61" s="149">
        <v>3.22</v>
      </c>
      <c r="J61" s="149"/>
      <c r="K61" s="149"/>
      <c r="L61" s="170"/>
      <c r="M61" s="195">
        <v>5</v>
      </c>
      <c r="N61" s="149">
        <v>23.17</v>
      </c>
      <c r="O61" s="154">
        <v>112.88</v>
      </c>
      <c r="P61" s="140" t="s">
        <v>157</v>
      </c>
      <c r="Q61" s="201">
        <f t="shared" si="0"/>
        <v>314.67</v>
      </c>
    </row>
    <row r="62" spans="1:17" ht="8.25" customHeight="1" x14ac:dyDescent="0.35">
      <c r="A62" s="187" t="s">
        <v>52</v>
      </c>
      <c r="B62" s="9">
        <v>10</v>
      </c>
      <c r="C62" s="9">
        <v>1</v>
      </c>
      <c r="D62" s="9">
        <v>1</v>
      </c>
      <c r="E62" s="186">
        <v>252629</v>
      </c>
      <c r="F62" s="171">
        <v>154.63</v>
      </c>
      <c r="G62" s="156">
        <v>2.9</v>
      </c>
      <c r="H62" s="156">
        <v>8.6999999999999993</v>
      </c>
      <c r="I62" s="156">
        <v>5.8</v>
      </c>
      <c r="J62" s="155"/>
      <c r="K62" s="155">
        <v>0.57999999999999996</v>
      </c>
      <c r="L62" s="172">
        <v>3.03</v>
      </c>
      <c r="M62" s="203">
        <v>6.1</v>
      </c>
      <c r="N62" s="156">
        <v>17.899999999999999</v>
      </c>
      <c r="O62" s="157">
        <v>119.88</v>
      </c>
      <c r="P62" s="135" t="s">
        <v>156</v>
      </c>
      <c r="Q62" s="202">
        <f t="shared" si="0"/>
        <v>319.52</v>
      </c>
    </row>
    <row r="63" spans="1:17" ht="8.25" customHeight="1" x14ac:dyDescent="0.35">
      <c r="A63" s="185" t="s">
        <v>52</v>
      </c>
      <c r="B63" s="11">
        <v>10</v>
      </c>
      <c r="C63" s="11">
        <v>2</v>
      </c>
      <c r="D63" s="11">
        <v>1</v>
      </c>
      <c r="E63" s="186">
        <v>71457</v>
      </c>
      <c r="F63" s="168">
        <v>154.63</v>
      </c>
      <c r="G63" s="150">
        <v>2.9</v>
      </c>
      <c r="H63" s="150">
        <v>8.6999999999999993</v>
      </c>
      <c r="I63" s="150">
        <v>5.8</v>
      </c>
      <c r="J63" s="149"/>
      <c r="K63" s="149">
        <v>0.57999999999999996</v>
      </c>
      <c r="L63" s="170">
        <v>3.03</v>
      </c>
      <c r="M63" s="197"/>
      <c r="N63" s="150">
        <v>17.899999999999999</v>
      </c>
      <c r="O63" s="154">
        <v>119.88</v>
      </c>
      <c r="P63" s="134" t="s">
        <v>156</v>
      </c>
      <c r="Q63" s="201">
        <f t="shared" si="0"/>
        <v>313.42</v>
      </c>
    </row>
    <row r="64" spans="1:17" ht="8.25" customHeight="1" x14ac:dyDescent="0.35">
      <c r="A64" s="185" t="s">
        <v>53</v>
      </c>
      <c r="B64" s="11">
        <v>10</v>
      </c>
      <c r="C64" s="11">
        <v>1</v>
      </c>
      <c r="D64" s="11">
        <v>1</v>
      </c>
      <c r="E64" s="186">
        <v>282294</v>
      </c>
      <c r="F64" s="168">
        <v>154.63</v>
      </c>
      <c r="G64" s="150">
        <v>2.9</v>
      </c>
      <c r="H64" s="150">
        <v>8.6999999999999993</v>
      </c>
      <c r="I64" s="150">
        <v>5.8</v>
      </c>
      <c r="J64" s="149"/>
      <c r="K64" s="149">
        <v>0.57999999999999996</v>
      </c>
      <c r="L64" s="170">
        <v>3.03</v>
      </c>
      <c r="M64" s="204">
        <v>6.1</v>
      </c>
      <c r="N64" s="150">
        <v>17.399999999999999</v>
      </c>
      <c r="O64" s="154">
        <v>119.88</v>
      </c>
      <c r="P64" s="134" t="s">
        <v>156</v>
      </c>
      <c r="Q64" s="201">
        <f t="shared" si="0"/>
        <v>319.02</v>
      </c>
    </row>
    <row r="65" spans="1:17" ht="8.25" customHeight="1" x14ac:dyDescent="0.35">
      <c r="A65" s="187" t="s">
        <v>53</v>
      </c>
      <c r="B65" s="9">
        <v>10</v>
      </c>
      <c r="C65" s="9">
        <v>5</v>
      </c>
      <c r="D65" s="9">
        <v>1</v>
      </c>
      <c r="E65" s="186">
        <v>26769</v>
      </c>
      <c r="F65" s="171">
        <v>154.63</v>
      </c>
      <c r="G65" s="156">
        <v>2.9</v>
      </c>
      <c r="H65" s="156">
        <v>8.6999999999999993</v>
      </c>
      <c r="I65" s="156">
        <v>5.8</v>
      </c>
      <c r="J65" s="155"/>
      <c r="K65" s="155">
        <v>0.57999999999999996</v>
      </c>
      <c r="L65" s="172">
        <v>3.03</v>
      </c>
      <c r="M65" s="198">
        <v>8</v>
      </c>
      <c r="N65" s="156">
        <v>17.399999999999999</v>
      </c>
      <c r="O65" s="157">
        <v>119.88</v>
      </c>
      <c r="P65" s="135" t="s">
        <v>156</v>
      </c>
      <c r="Q65" s="202">
        <f t="shared" si="0"/>
        <v>320.92</v>
      </c>
    </row>
    <row r="66" spans="1:17" ht="8.25" customHeight="1" x14ac:dyDescent="0.35">
      <c r="A66" s="185" t="s">
        <v>53</v>
      </c>
      <c r="B66" s="11">
        <v>28</v>
      </c>
      <c r="C66" s="11">
        <v>5</v>
      </c>
      <c r="D66" s="11">
        <v>1</v>
      </c>
      <c r="E66" s="186">
        <v>35844</v>
      </c>
      <c r="F66" s="168">
        <v>165.54</v>
      </c>
      <c r="G66" s="149">
        <v>4.8600000000000003</v>
      </c>
      <c r="H66" s="149"/>
      <c r="I66" s="149">
        <v>3.22</v>
      </c>
      <c r="J66" s="149"/>
      <c r="K66" s="149"/>
      <c r="L66" s="170"/>
      <c r="M66" s="195">
        <v>8</v>
      </c>
      <c r="N66" s="153">
        <v>17.399999999999999</v>
      </c>
      <c r="O66" s="154">
        <v>119.88</v>
      </c>
      <c r="P66" s="33" t="s">
        <v>156</v>
      </c>
      <c r="Q66" s="196">
        <f t="shared" si="0"/>
        <v>318.89999999999998</v>
      </c>
    </row>
    <row r="67" spans="1:17" ht="8.25" customHeight="1" x14ac:dyDescent="0.35">
      <c r="A67" s="185" t="s">
        <v>54</v>
      </c>
      <c r="B67" s="11">
        <v>10</v>
      </c>
      <c r="C67" s="11">
        <v>1</v>
      </c>
      <c r="D67" s="11">
        <v>1</v>
      </c>
      <c r="E67" s="186">
        <v>386963</v>
      </c>
      <c r="F67" s="168">
        <v>154.63</v>
      </c>
      <c r="G67" s="150">
        <v>2.9</v>
      </c>
      <c r="H67" s="150">
        <v>8.6999999999999993</v>
      </c>
      <c r="I67" s="150">
        <v>5.8</v>
      </c>
      <c r="J67" s="149"/>
      <c r="K67" s="149">
        <v>0.57999999999999996</v>
      </c>
      <c r="L67" s="170">
        <v>3.03</v>
      </c>
      <c r="M67" s="204">
        <v>6.1</v>
      </c>
      <c r="N67" s="154">
        <v>22.03</v>
      </c>
      <c r="O67" s="154">
        <v>119.88</v>
      </c>
      <c r="P67" s="33" t="s">
        <v>156</v>
      </c>
      <c r="Q67" s="196">
        <f t="shared" si="0"/>
        <v>323.64999999999998</v>
      </c>
    </row>
    <row r="68" spans="1:17" ht="8.25" customHeight="1" thickBot="1" x14ac:dyDescent="0.4">
      <c r="A68" s="189" t="s">
        <v>7</v>
      </c>
      <c r="B68" s="44">
        <v>10</v>
      </c>
      <c r="C68" s="44">
        <v>2</v>
      </c>
      <c r="D68" s="44">
        <v>1</v>
      </c>
      <c r="E68" s="190">
        <v>446265</v>
      </c>
      <c r="F68" s="173">
        <v>154.63</v>
      </c>
      <c r="G68" s="174">
        <v>2.9</v>
      </c>
      <c r="H68" s="174">
        <v>8.6999999999999993</v>
      </c>
      <c r="I68" s="174">
        <v>5.8</v>
      </c>
      <c r="J68" s="175"/>
      <c r="K68" s="175">
        <v>0.57999999999999996</v>
      </c>
      <c r="L68" s="176">
        <v>3.03</v>
      </c>
      <c r="M68" s="206"/>
      <c r="N68" s="158">
        <v>14.76</v>
      </c>
      <c r="O68" s="207">
        <v>119.88</v>
      </c>
      <c r="P68" s="208" t="s">
        <v>156</v>
      </c>
      <c r="Q68" s="209">
        <f t="shared" si="0"/>
        <v>310.27999999999997</v>
      </c>
    </row>
    <row r="69" spans="1:17" ht="15" customHeight="1" thickBot="1" x14ac:dyDescent="0.4">
      <c r="A69" s="146" t="s">
        <v>150</v>
      </c>
      <c r="B69" s="48"/>
      <c r="C69" s="48"/>
      <c r="D69" s="48"/>
      <c r="E69" s="99"/>
      <c r="F69" s="49"/>
      <c r="G69" s="49"/>
      <c r="H69" s="49"/>
      <c r="I69" s="49"/>
      <c r="J69" s="49"/>
      <c r="K69" s="49"/>
      <c r="L69" s="133"/>
      <c r="M69" s="136"/>
      <c r="N69" s="141" t="s">
        <v>164</v>
      </c>
      <c r="O69" s="136"/>
      <c r="P69" s="136"/>
      <c r="Q69" s="142"/>
    </row>
    <row r="70" spans="1:17" ht="8.25" customHeight="1" x14ac:dyDescent="0.35">
      <c r="A70" s="182" t="s">
        <v>7</v>
      </c>
      <c r="B70" s="183">
        <v>10</v>
      </c>
      <c r="C70" s="191"/>
      <c r="D70" s="183">
        <v>1</v>
      </c>
      <c r="E70" s="192">
        <v>1069701</v>
      </c>
      <c r="F70" s="178">
        <v>154.63</v>
      </c>
      <c r="G70" s="177">
        <v>2.9</v>
      </c>
      <c r="H70" s="177">
        <v>8.6999999999999993</v>
      </c>
      <c r="I70" s="177">
        <v>5.8</v>
      </c>
      <c r="J70" s="178"/>
      <c r="K70" s="178">
        <v>0.57999999999999996</v>
      </c>
      <c r="L70" s="169">
        <v>3.03</v>
      </c>
      <c r="M70" s="193">
        <v>53.77</v>
      </c>
      <c r="N70" s="152">
        <v>152.29</v>
      </c>
      <c r="O70" s="152">
        <v>118.48</v>
      </c>
      <c r="P70" s="191" t="s">
        <v>156</v>
      </c>
      <c r="Q70" s="194">
        <f t="shared" ref="Q70:Q76" si="1">SUM(F70:O70)</f>
        <v>500.18000000000006</v>
      </c>
    </row>
    <row r="71" spans="1:17" ht="8.25" customHeight="1" x14ac:dyDescent="0.35">
      <c r="A71" s="185" t="s">
        <v>6</v>
      </c>
      <c r="B71" s="11">
        <v>10</v>
      </c>
      <c r="C71" s="11">
        <v>1</v>
      </c>
      <c r="D71" s="11">
        <v>1</v>
      </c>
      <c r="E71" s="186">
        <v>74950</v>
      </c>
      <c r="F71" s="149">
        <v>154.63</v>
      </c>
      <c r="G71" s="150">
        <v>2.9</v>
      </c>
      <c r="H71" s="150">
        <v>8.6999999999999993</v>
      </c>
      <c r="I71" s="150">
        <v>5.8</v>
      </c>
      <c r="J71" s="149"/>
      <c r="K71" s="149">
        <v>0.57999999999999996</v>
      </c>
      <c r="L71" s="170">
        <v>3.03</v>
      </c>
      <c r="M71" s="204">
        <v>6.1</v>
      </c>
      <c r="N71" s="154">
        <v>192.78</v>
      </c>
      <c r="O71" s="154">
        <v>119.88</v>
      </c>
      <c r="P71" s="33" t="s">
        <v>156</v>
      </c>
      <c r="Q71" s="196">
        <f t="shared" si="1"/>
        <v>494.4</v>
      </c>
    </row>
    <row r="72" spans="1:17" ht="8.25" customHeight="1" x14ac:dyDescent="0.25">
      <c r="A72" s="185" t="s">
        <v>8</v>
      </c>
      <c r="B72" s="11">
        <v>10</v>
      </c>
      <c r="C72" s="11">
        <v>3</v>
      </c>
      <c r="D72" s="11">
        <v>1</v>
      </c>
      <c r="E72" s="186">
        <v>30830</v>
      </c>
      <c r="F72" s="149">
        <v>154.63</v>
      </c>
      <c r="G72" s="150">
        <v>2.9</v>
      </c>
      <c r="H72" s="150">
        <v>8.6999999999999993</v>
      </c>
      <c r="I72" s="150">
        <v>5.8</v>
      </c>
      <c r="J72" s="149"/>
      <c r="K72" s="149">
        <v>0.57999999999999996</v>
      </c>
      <c r="L72" s="170">
        <v>3.03</v>
      </c>
      <c r="M72" s="197">
        <v>5.19</v>
      </c>
      <c r="N72" s="154">
        <v>102.21</v>
      </c>
      <c r="O72" s="154">
        <v>119.88</v>
      </c>
      <c r="P72" s="33" t="s">
        <v>156</v>
      </c>
      <c r="Q72" s="196">
        <f t="shared" si="1"/>
        <v>402.92</v>
      </c>
    </row>
    <row r="73" spans="1:17" ht="8.25" customHeight="1" x14ac:dyDescent="0.25">
      <c r="A73" s="171" t="s">
        <v>10</v>
      </c>
      <c r="B73" s="9">
        <v>28</v>
      </c>
      <c r="C73" s="9">
        <v>5</v>
      </c>
      <c r="D73" s="9"/>
      <c r="E73" s="186">
        <v>74825</v>
      </c>
      <c r="F73" s="155">
        <v>165.54</v>
      </c>
      <c r="G73" s="155">
        <v>4.8600000000000003</v>
      </c>
      <c r="H73" s="155"/>
      <c r="I73" s="155">
        <v>3.22</v>
      </c>
      <c r="J73" s="155"/>
      <c r="K73" s="155"/>
      <c r="L73" s="172"/>
      <c r="M73" s="198">
        <v>45.17</v>
      </c>
      <c r="N73" s="157">
        <v>105.61</v>
      </c>
      <c r="O73" s="157">
        <v>112.88</v>
      </c>
      <c r="P73" s="9" t="s">
        <v>157</v>
      </c>
      <c r="Q73" s="199">
        <f t="shared" si="1"/>
        <v>437.28000000000003</v>
      </c>
    </row>
    <row r="74" spans="1:17" ht="8.25" customHeight="1" x14ac:dyDescent="0.25">
      <c r="A74" s="185" t="s">
        <v>22</v>
      </c>
      <c r="B74" s="11">
        <v>4</v>
      </c>
      <c r="C74" s="11">
        <v>5</v>
      </c>
      <c r="D74" s="11"/>
      <c r="E74" s="186">
        <v>7959</v>
      </c>
      <c r="F74" s="149">
        <v>180.03</v>
      </c>
      <c r="G74" s="149"/>
      <c r="H74" s="150">
        <v>52.58</v>
      </c>
      <c r="I74" s="149">
        <v>5.01</v>
      </c>
      <c r="J74" s="149">
        <v>2.95</v>
      </c>
      <c r="K74" s="149">
        <v>2.38</v>
      </c>
      <c r="L74" s="170" t="s">
        <v>24</v>
      </c>
      <c r="M74" s="195">
        <v>8</v>
      </c>
      <c r="N74" s="154">
        <v>75.37</v>
      </c>
      <c r="O74" s="154">
        <v>112.88</v>
      </c>
      <c r="P74" s="11" t="s">
        <v>157</v>
      </c>
      <c r="Q74" s="196">
        <f t="shared" si="1"/>
        <v>439.2</v>
      </c>
    </row>
    <row r="75" spans="1:17" ht="8.25" customHeight="1" x14ac:dyDescent="0.25">
      <c r="A75" s="185" t="s">
        <v>23</v>
      </c>
      <c r="B75" s="11">
        <v>10</v>
      </c>
      <c r="C75" s="11">
        <v>1</v>
      </c>
      <c r="D75" s="11">
        <v>1</v>
      </c>
      <c r="E75" s="186">
        <v>10273</v>
      </c>
      <c r="F75" s="149">
        <v>154.63</v>
      </c>
      <c r="G75" s="150">
        <v>2.9</v>
      </c>
      <c r="H75" s="150">
        <v>8.6999999999999993</v>
      </c>
      <c r="I75" s="150">
        <v>5.8</v>
      </c>
      <c r="J75" s="149"/>
      <c r="K75" s="149">
        <v>0.57999999999999996</v>
      </c>
      <c r="L75" s="170">
        <v>3.03</v>
      </c>
      <c r="M75" s="204">
        <v>6.1</v>
      </c>
      <c r="N75" s="153">
        <v>267.8</v>
      </c>
      <c r="O75" s="154">
        <v>119.88</v>
      </c>
      <c r="P75" s="33" t="s">
        <v>156</v>
      </c>
      <c r="Q75" s="196">
        <f t="shared" si="1"/>
        <v>569.42000000000007</v>
      </c>
    </row>
    <row r="76" spans="1:17" ht="8.25" customHeight="1" thickBot="1" x14ac:dyDescent="0.3">
      <c r="A76" s="187" t="s">
        <v>12</v>
      </c>
      <c r="B76" s="9">
        <v>28</v>
      </c>
      <c r="C76" s="9">
        <v>7</v>
      </c>
      <c r="D76" s="9"/>
      <c r="E76" s="186">
        <v>2904</v>
      </c>
      <c r="F76" s="175">
        <v>165.54</v>
      </c>
      <c r="G76" s="175">
        <v>4.8600000000000003</v>
      </c>
      <c r="H76" s="175"/>
      <c r="I76" s="175">
        <v>3.22</v>
      </c>
      <c r="J76" s="175"/>
      <c r="K76" s="175"/>
      <c r="L76" s="176"/>
      <c r="M76" s="210">
        <v>13.88</v>
      </c>
      <c r="N76" s="158">
        <v>78.7</v>
      </c>
      <c r="O76" s="207">
        <v>112.88</v>
      </c>
      <c r="P76" s="44" t="s">
        <v>157</v>
      </c>
      <c r="Q76" s="209">
        <f t="shared" si="1"/>
        <v>379.08</v>
      </c>
    </row>
    <row r="77" spans="1:17" ht="12" customHeight="1" thickBot="1" x14ac:dyDescent="0.3">
      <c r="A77" s="223" t="s">
        <v>96</v>
      </c>
      <c r="B77" s="224"/>
      <c r="C77" s="224"/>
      <c r="D77" s="224"/>
      <c r="E77" s="225">
        <f>SUM(E3:E76)</f>
        <v>11848987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143"/>
    </row>
    <row r="78" spans="1:17" ht="12.75" customHeight="1" x14ac:dyDescent="0.25">
      <c r="A78" s="32"/>
      <c r="B78" s="11" t="s">
        <v>24</v>
      </c>
      <c r="C78" s="11" t="s">
        <v>24</v>
      </c>
      <c r="D78" s="33"/>
      <c r="E78" s="96" t="s">
        <v>24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143"/>
    </row>
    <row r="79" spans="1:17" ht="8.25" customHeight="1" x14ac:dyDescent="0.25">
      <c r="A79" s="32"/>
      <c r="B79" s="52" t="s">
        <v>4</v>
      </c>
      <c r="C79" s="53" t="s">
        <v>5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143"/>
    </row>
    <row r="80" spans="1:17" ht="8.25" customHeight="1" x14ac:dyDescent="0.25">
      <c r="A80" s="32"/>
      <c r="B80" s="54" t="s">
        <v>6</v>
      </c>
      <c r="C80" s="55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9"/>
      <c r="N80" s="33"/>
      <c r="O80" s="33"/>
      <c r="P80" s="33"/>
      <c r="Q80" s="143"/>
    </row>
    <row r="81" spans="1:17" ht="8.25" customHeight="1" x14ac:dyDescent="0.25">
      <c r="A81" s="32"/>
      <c r="B81" s="54" t="s">
        <v>7</v>
      </c>
      <c r="C81" s="55">
        <v>2</v>
      </c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143"/>
    </row>
    <row r="82" spans="1:17" ht="8.25" customHeight="1" x14ac:dyDescent="0.25">
      <c r="A82" s="32"/>
      <c r="B82" s="54" t="s">
        <v>8</v>
      </c>
      <c r="C82" s="55">
        <v>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43"/>
    </row>
    <row r="83" spans="1:17" ht="8.25" customHeight="1" x14ac:dyDescent="0.25">
      <c r="A83" s="32"/>
      <c r="B83" s="54" t="s">
        <v>9</v>
      </c>
      <c r="C83" s="55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143"/>
    </row>
    <row r="84" spans="1:17" ht="8.25" customHeight="1" x14ac:dyDescent="0.25">
      <c r="A84" s="32"/>
      <c r="B84" s="54" t="s">
        <v>10</v>
      </c>
      <c r="C84" s="55">
        <v>5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143"/>
    </row>
    <row r="85" spans="1:17" ht="8.25" customHeight="1" x14ac:dyDescent="0.25">
      <c r="A85" s="32"/>
      <c r="B85" s="54" t="s">
        <v>11</v>
      </c>
      <c r="C85" s="55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143"/>
    </row>
    <row r="86" spans="1:17" ht="8.25" customHeight="1" x14ac:dyDescent="0.25">
      <c r="A86" s="32"/>
      <c r="B86" s="54" t="s">
        <v>12</v>
      </c>
      <c r="C86" s="55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143"/>
    </row>
    <row r="87" spans="1:17" ht="8.25" customHeight="1" x14ac:dyDescent="0.25">
      <c r="A87" s="32"/>
      <c r="B87" s="54" t="s">
        <v>13</v>
      </c>
      <c r="C87" s="55">
        <v>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143"/>
    </row>
    <row r="88" spans="1:17" ht="8.25" customHeight="1" x14ac:dyDescent="0.25">
      <c r="A88" s="32"/>
      <c r="B88" s="54" t="s">
        <v>14</v>
      </c>
      <c r="C88" s="55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143"/>
    </row>
    <row r="89" spans="1:17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44"/>
    </row>
  </sheetData>
  <pageMargins left="0.45" right="0.2" top="0.25" bottom="0" header="0.3" footer="0.3"/>
  <pageSetup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60"/>
  <sheetViews>
    <sheetView topLeftCell="A11" workbookViewId="0">
      <selection activeCell="E32" sqref="E3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215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429" t="s">
        <v>98</v>
      </c>
      <c r="B4" s="106">
        <v>104.97</v>
      </c>
      <c r="C4" s="6"/>
      <c r="D4" s="124" t="s">
        <v>29</v>
      </c>
      <c r="E4" s="106">
        <v>105</v>
      </c>
      <c r="F4" s="6"/>
      <c r="G4" s="124" t="s">
        <v>29</v>
      </c>
      <c r="H4" s="110">
        <v>105</v>
      </c>
    </row>
    <row r="5" spans="1:8" s="1" customFormat="1" ht="12.75" x14ac:dyDescent="0.2">
      <c r="A5" s="105" t="s">
        <v>100</v>
      </c>
      <c r="B5" s="106">
        <v>5</v>
      </c>
      <c r="C5" s="6"/>
      <c r="D5" s="124"/>
      <c r="E5" s="106"/>
      <c r="F5" s="6"/>
      <c r="G5" s="255" t="s">
        <v>63</v>
      </c>
      <c r="H5" s="261">
        <f>SUM(H4)</f>
        <v>105</v>
      </c>
    </row>
    <row r="6" spans="1:8" s="1" customFormat="1" ht="12.75" x14ac:dyDescent="0.2">
      <c r="A6" s="105" t="s">
        <v>102</v>
      </c>
      <c r="B6" s="106">
        <v>1.45</v>
      </c>
      <c r="C6" s="6"/>
      <c r="D6" s="124"/>
      <c r="E6" s="106"/>
      <c r="F6" s="6"/>
      <c r="H6" s="259"/>
    </row>
    <row r="7" spans="1:8" s="1" customFormat="1" ht="12.75" x14ac:dyDescent="0.2">
      <c r="A7" s="105" t="s">
        <v>105</v>
      </c>
      <c r="B7" s="106">
        <v>1.78</v>
      </c>
      <c r="C7" s="6"/>
      <c r="D7" s="255" t="s">
        <v>63</v>
      </c>
      <c r="E7" s="374">
        <f>SUM(E4:E5)</f>
        <v>105</v>
      </c>
      <c r="F7" s="107"/>
      <c r="G7" s="350" t="s">
        <v>67</v>
      </c>
      <c r="H7" s="212"/>
    </row>
    <row r="8" spans="1:8" s="1" customFormat="1" ht="12.75" x14ac:dyDescent="0.2">
      <c r="A8" s="105" t="s">
        <v>108</v>
      </c>
      <c r="B8" s="106">
        <v>7.45</v>
      </c>
      <c r="C8" s="6"/>
      <c r="F8" s="107"/>
      <c r="G8" s="80" t="s">
        <v>124</v>
      </c>
      <c r="H8" s="68">
        <v>37.729999999999997</v>
      </c>
    </row>
    <row r="9" spans="1:8" s="1" customFormat="1" ht="12.75" x14ac:dyDescent="0.2">
      <c r="A9" s="105" t="s">
        <v>109</v>
      </c>
      <c r="B9" s="106">
        <v>2</v>
      </c>
      <c r="C9" s="6"/>
      <c r="D9" s="331"/>
      <c r="E9" s="106"/>
      <c r="F9" s="107"/>
      <c r="G9" s="80"/>
      <c r="H9" s="68"/>
    </row>
    <row r="10" spans="1:8" s="1" customFormat="1" ht="12.75" x14ac:dyDescent="0.2">
      <c r="A10" s="330" t="s">
        <v>110</v>
      </c>
      <c r="B10" s="129">
        <v>1.36</v>
      </c>
      <c r="C10" s="6"/>
      <c r="E10" s="373"/>
      <c r="F10" s="107"/>
      <c r="G10" s="84" t="s">
        <v>63</v>
      </c>
      <c r="H10" s="72">
        <f>+H8</f>
        <v>37.729999999999997</v>
      </c>
    </row>
    <row r="11" spans="1:8" s="1" customFormat="1" ht="12.75" x14ac:dyDescent="0.2">
      <c r="A11" s="430"/>
      <c r="C11" s="6"/>
      <c r="D11" s="26"/>
      <c r="E11" s="15"/>
      <c r="F11" s="107"/>
      <c r="G11" s="445"/>
      <c r="H11" s="445"/>
    </row>
    <row r="12" spans="1:8" s="1" customFormat="1" ht="12.75" x14ac:dyDescent="0.2">
      <c r="A12" s="118" t="s">
        <v>63</v>
      </c>
      <c r="B12" s="260">
        <f>SUM(B4:B10)</f>
        <v>124.01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75" x14ac:dyDescent="0.2">
      <c r="A13" s="430"/>
      <c r="C13" s="6"/>
      <c r="D13" s="124" t="s">
        <v>29</v>
      </c>
      <c r="E13" s="347">
        <v>105</v>
      </c>
      <c r="F13" s="107"/>
      <c r="G13" s="351" t="s">
        <v>66</v>
      </c>
      <c r="H13" s="126"/>
    </row>
    <row r="14" spans="1:8" s="1" customFormat="1" ht="12.75" x14ac:dyDescent="0.2">
      <c r="A14" s="430"/>
      <c r="C14" s="6"/>
      <c r="D14" s="255" t="s">
        <v>63</v>
      </c>
      <c r="E14" s="260">
        <f>SUM(E12:E13)</f>
        <v>105</v>
      </c>
      <c r="F14" s="107"/>
      <c r="G14" s="80" t="s">
        <v>29</v>
      </c>
      <c r="H14" s="72">
        <v>13.76</v>
      </c>
    </row>
    <row r="15" spans="1:8" s="1" customFormat="1" ht="12.75" x14ac:dyDescent="0.2">
      <c r="A15" s="430"/>
      <c r="C15" s="6"/>
      <c r="D15" s="255"/>
      <c r="E15" s="260" t="s">
        <v>24</v>
      </c>
      <c r="F15" s="107"/>
      <c r="G15" s="82"/>
      <c r="H15" s="68"/>
    </row>
    <row r="16" spans="1:8" s="1" customFormat="1" ht="12.75" x14ac:dyDescent="0.2">
      <c r="A16" s="430"/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75" x14ac:dyDescent="0.2">
      <c r="A17" s="430"/>
      <c r="C17" s="107"/>
      <c r="D17" s="124" t="s">
        <v>29</v>
      </c>
      <c r="E17" s="347">
        <v>105</v>
      </c>
      <c r="F17" s="107"/>
      <c r="G17" s="80" t="s">
        <v>29</v>
      </c>
      <c r="H17" s="72">
        <v>35</v>
      </c>
    </row>
    <row r="18" spans="1:8" s="1" customFormat="1" ht="12.75" x14ac:dyDescent="0.2">
      <c r="A18" s="25" t="s">
        <v>24</v>
      </c>
      <c r="B18" s="15"/>
      <c r="C18" s="107"/>
      <c r="D18" s="255" t="s">
        <v>63</v>
      </c>
      <c r="E18" s="260">
        <f>SUM(E16:E17)</f>
        <v>105</v>
      </c>
      <c r="F18" s="107"/>
      <c r="G18" s="80" t="s">
        <v>169</v>
      </c>
      <c r="H18" s="75"/>
    </row>
    <row r="19" spans="1:8" s="1" customFormat="1" ht="12.75" x14ac:dyDescent="0.2">
      <c r="A19" s="25" t="s">
        <v>24</v>
      </c>
      <c r="B19" s="15" t="s">
        <v>24</v>
      </c>
      <c r="C19" s="107"/>
      <c r="D19" s="255"/>
      <c r="E19" s="260"/>
      <c r="F19" s="107"/>
      <c r="G19" s="352" t="s">
        <v>63</v>
      </c>
      <c r="H19" s="75">
        <f>SUM(H17:H18)</f>
        <v>35</v>
      </c>
    </row>
    <row r="20" spans="1:8" s="1" customFormat="1" ht="12.75" x14ac:dyDescent="0.2">
      <c r="A20" s="130"/>
      <c r="B20" s="106"/>
      <c r="C20" s="107"/>
      <c r="D20" s="213" t="s">
        <v>152</v>
      </c>
      <c r="E20" s="214"/>
      <c r="F20" s="111"/>
      <c r="G20" s="346"/>
      <c r="H20" s="263" t="s">
        <v>24</v>
      </c>
    </row>
    <row r="21" spans="1:8" s="1" customFormat="1" x14ac:dyDescent="0.25">
      <c r="A21" s="213" t="s">
        <v>57</v>
      </c>
      <c r="B21" s="214"/>
      <c r="C21" s="107"/>
      <c r="D21" s="124" t="s">
        <v>29</v>
      </c>
      <c r="E21" s="108">
        <v>105</v>
      </c>
      <c r="F21" s="257" t="s">
        <v>171</v>
      </c>
      <c r="G21" s="78" t="s">
        <v>75</v>
      </c>
      <c r="H21" s="126"/>
    </row>
    <row r="22" spans="1:8" s="1" customFormat="1" ht="12.75" x14ac:dyDescent="0.2">
      <c r="A22" s="105" t="s">
        <v>29</v>
      </c>
      <c r="B22" s="347">
        <v>80.88</v>
      </c>
      <c r="C22" s="107"/>
      <c r="D22" s="255" t="s">
        <v>63</v>
      </c>
      <c r="E22" s="374">
        <f>SUM(E21)</f>
        <v>105</v>
      </c>
      <c r="F22" s="433">
        <v>1201</v>
      </c>
      <c r="G22" s="124" t="s">
        <v>126</v>
      </c>
      <c r="H22" s="110">
        <v>76.010000000000005</v>
      </c>
    </row>
    <row r="23" spans="1:8" s="1" customFormat="1" ht="12.75" x14ac:dyDescent="0.2">
      <c r="A23" s="118" t="s">
        <v>63</v>
      </c>
      <c r="B23" s="260">
        <f>SUM(B22)</f>
        <v>80.88</v>
      </c>
      <c r="C23" s="107"/>
      <c r="F23" s="434">
        <v>1204</v>
      </c>
      <c r="G23" s="124" t="s">
        <v>127</v>
      </c>
      <c r="H23" s="110">
        <v>10</v>
      </c>
    </row>
    <row r="24" spans="1:8" s="1" customFormat="1" ht="12.75" x14ac:dyDescent="0.2">
      <c r="A24" s="349"/>
      <c r="B24" s="258"/>
      <c r="C24" s="111"/>
      <c r="D24" s="101"/>
      <c r="E24" s="263" t="s">
        <v>24</v>
      </c>
      <c r="F24" s="219">
        <v>1212</v>
      </c>
      <c r="G24" s="124" t="s">
        <v>200</v>
      </c>
      <c r="H24" s="110"/>
    </row>
    <row r="25" spans="1:8" s="1" customFormat="1" x14ac:dyDescent="0.25">
      <c r="A25" s="348" t="s">
        <v>24</v>
      </c>
      <c r="B25" s="81" t="s">
        <v>24</v>
      </c>
      <c r="C25" s="66"/>
      <c r="D25" s="78" t="s">
        <v>68</v>
      </c>
      <c r="E25" s="126"/>
      <c r="F25" s="219">
        <v>1220</v>
      </c>
      <c r="G25" s="124" t="s">
        <v>153</v>
      </c>
      <c r="H25" s="110"/>
    </row>
    <row r="26" spans="1:8" s="1" customFormat="1" ht="12.75" x14ac:dyDescent="0.2">
      <c r="A26" s="213" t="s">
        <v>151</v>
      </c>
      <c r="B26" s="214"/>
      <c r="C26" s="66"/>
      <c r="D26" s="69"/>
      <c r="E26" s="68"/>
      <c r="F26" s="219">
        <v>1210</v>
      </c>
      <c r="G26" s="124" t="s">
        <v>199</v>
      </c>
      <c r="H26" s="110"/>
    </row>
    <row r="27" spans="1:8" s="1" customFormat="1" ht="12.75" x14ac:dyDescent="0.2">
      <c r="A27" s="431" t="s">
        <v>98</v>
      </c>
      <c r="B27" s="81">
        <v>60.02</v>
      </c>
      <c r="C27" s="66"/>
      <c r="D27" s="213" t="s">
        <v>72</v>
      </c>
      <c r="E27" s="214"/>
      <c r="F27" s="219">
        <v>1213</v>
      </c>
      <c r="G27" s="124" t="s">
        <v>131</v>
      </c>
      <c r="H27" s="110">
        <v>0.88</v>
      </c>
    </row>
    <row r="28" spans="1:8" s="1" customFormat="1" ht="12.75" x14ac:dyDescent="0.2">
      <c r="A28" s="80" t="s">
        <v>196</v>
      </c>
      <c r="B28" s="428">
        <v>0.62</v>
      </c>
      <c r="C28" s="66"/>
      <c r="D28" s="69" t="s">
        <v>29</v>
      </c>
      <c r="E28" s="68">
        <v>69.8</v>
      </c>
      <c r="F28" s="219">
        <v>1217</v>
      </c>
      <c r="G28" s="124" t="s">
        <v>154</v>
      </c>
      <c r="H28" s="110">
        <v>5</v>
      </c>
    </row>
    <row r="29" spans="1:8" s="1" customFormat="1" ht="12.75" x14ac:dyDescent="0.2">
      <c r="A29" s="80" t="s">
        <v>197</v>
      </c>
      <c r="B29" s="81">
        <v>3.72</v>
      </c>
      <c r="C29" s="66"/>
      <c r="D29" s="69" t="s">
        <v>73</v>
      </c>
      <c r="E29" s="68">
        <v>2.88</v>
      </c>
      <c r="F29" s="219">
        <v>1214</v>
      </c>
      <c r="G29" s="124" t="s">
        <v>201</v>
      </c>
      <c r="H29" s="110">
        <v>2</v>
      </c>
    </row>
    <row r="30" spans="1:8" s="1" customFormat="1" ht="12.75" x14ac:dyDescent="0.2">
      <c r="A30" s="80" t="s">
        <v>112</v>
      </c>
      <c r="B30" s="81">
        <v>1.81</v>
      </c>
      <c r="C30" s="66"/>
      <c r="D30" s="69" t="s">
        <v>197</v>
      </c>
      <c r="E30" s="68">
        <v>6.56</v>
      </c>
      <c r="F30" s="219">
        <v>1258</v>
      </c>
      <c r="G30" s="124" t="s">
        <v>202</v>
      </c>
      <c r="H30" s="110">
        <v>3</v>
      </c>
    </row>
    <row r="31" spans="1:8" s="1" customFormat="1" ht="12.75" x14ac:dyDescent="0.2">
      <c r="A31" s="80"/>
      <c r="B31" s="81"/>
      <c r="C31" s="66"/>
      <c r="D31" s="69" t="s">
        <v>71</v>
      </c>
      <c r="E31" s="68">
        <v>4.8</v>
      </c>
      <c r="F31" s="219"/>
      <c r="G31" s="124"/>
      <c r="H31" s="110"/>
    </row>
    <row r="32" spans="1:8" s="1" customFormat="1" ht="12.75" x14ac:dyDescent="0.2">
      <c r="A32" s="84" t="s">
        <v>63</v>
      </c>
      <c r="B32" s="375">
        <f>SUM(B27:B30)</f>
        <v>66.17</v>
      </c>
      <c r="C32" s="66"/>
      <c r="D32" s="69" t="s">
        <v>194</v>
      </c>
      <c r="E32" s="70">
        <v>8.7799999999999994</v>
      </c>
      <c r="F32" s="219">
        <v>1216</v>
      </c>
      <c r="G32" s="124" t="s">
        <v>203</v>
      </c>
      <c r="H32" s="110">
        <v>0.25</v>
      </c>
    </row>
    <row r="33" spans="1:8" s="1" customFormat="1" ht="12" customHeight="1" x14ac:dyDescent="0.2">
      <c r="A33" s="80"/>
      <c r="B33" s="81"/>
      <c r="C33" s="66"/>
      <c r="D33" s="71" t="s">
        <v>63</v>
      </c>
      <c r="E33" s="72">
        <f>SUM(E28:E32)</f>
        <v>92.82</v>
      </c>
      <c r="F33" s="219">
        <v>1239</v>
      </c>
      <c r="G33" s="124" t="s">
        <v>204</v>
      </c>
      <c r="H33" s="110"/>
    </row>
    <row r="34" spans="1:8" s="1" customFormat="1" ht="12" customHeight="1" x14ac:dyDescent="0.2">
      <c r="A34" s="432"/>
      <c r="B34" s="376"/>
      <c r="C34" s="66"/>
      <c r="D34" s="69"/>
      <c r="E34" s="68"/>
      <c r="F34" s="219">
        <v>1264</v>
      </c>
      <c r="G34" s="124" t="s">
        <v>143</v>
      </c>
      <c r="H34" s="110">
        <v>2.1</v>
      </c>
    </row>
    <row r="35" spans="1:8" s="1" customFormat="1" ht="12" customHeight="1" x14ac:dyDescent="0.2">
      <c r="A35" s="80" t="s">
        <v>24</v>
      </c>
      <c r="B35" s="81"/>
      <c r="C35" s="66"/>
      <c r="D35" s="213" t="s">
        <v>82</v>
      </c>
      <c r="E35" s="214"/>
      <c r="F35" s="219">
        <v>2301</v>
      </c>
      <c r="G35" s="124" t="s">
        <v>205</v>
      </c>
      <c r="H35" s="110">
        <v>2.5</v>
      </c>
    </row>
    <row r="36" spans="1:8" s="1" customFormat="1" ht="12" customHeight="1" x14ac:dyDescent="0.2">
      <c r="A36" s="104" t="s">
        <v>24</v>
      </c>
      <c r="B36" s="81" t="s">
        <v>24</v>
      </c>
      <c r="C36" s="66"/>
      <c r="D36" s="69" t="s">
        <v>29</v>
      </c>
      <c r="E36" s="68">
        <v>64.260000000000005</v>
      </c>
      <c r="F36" s="219">
        <v>1221</v>
      </c>
      <c r="G36" s="124" t="s">
        <v>206</v>
      </c>
      <c r="H36" s="110">
        <v>1</v>
      </c>
    </row>
    <row r="37" spans="1:8" s="1" customFormat="1" ht="12" customHeight="1" x14ac:dyDescent="0.2">
      <c r="A37" s="213" t="s">
        <v>85</v>
      </c>
      <c r="B37" s="214"/>
      <c r="C37" s="66"/>
      <c r="D37" s="69" t="s">
        <v>71</v>
      </c>
      <c r="E37" s="68">
        <v>4</v>
      </c>
      <c r="F37" s="219">
        <v>1219</v>
      </c>
      <c r="G37" s="124" t="s">
        <v>179</v>
      </c>
      <c r="H37" s="112">
        <v>1.05</v>
      </c>
    </row>
    <row r="38" spans="1:8" s="1" customFormat="1" ht="12" customHeight="1" x14ac:dyDescent="0.2">
      <c r="A38" s="80" t="s">
        <v>29</v>
      </c>
      <c r="B38" s="81">
        <v>68.95</v>
      </c>
      <c r="C38" s="66"/>
      <c r="D38" s="69" t="s">
        <v>197</v>
      </c>
      <c r="E38" s="68">
        <v>3</v>
      </c>
      <c r="F38" s="219"/>
      <c r="G38" s="124"/>
      <c r="H38" s="110"/>
    </row>
    <row r="39" spans="1:8" s="1" customFormat="1" ht="12" customHeight="1" x14ac:dyDescent="0.2">
      <c r="A39" s="80" t="s">
        <v>197</v>
      </c>
      <c r="B39" s="81">
        <v>5</v>
      </c>
      <c r="C39" s="66"/>
      <c r="D39" s="69" t="s">
        <v>73</v>
      </c>
      <c r="E39" s="70">
        <v>2</v>
      </c>
      <c r="F39" s="219"/>
      <c r="G39" s="163" t="s">
        <v>77</v>
      </c>
      <c r="H39" s="110">
        <f>SUM(H22:H38)</f>
        <v>103.78999999999999</v>
      </c>
    </row>
    <row r="40" spans="1:8" s="1" customFormat="1" ht="12" customHeight="1" x14ac:dyDescent="0.2">
      <c r="A40" s="80" t="s">
        <v>73</v>
      </c>
      <c r="B40" s="81">
        <v>1</v>
      </c>
      <c r="C40" s="66"/>
      <c r="D40" s="71" t="s">
        <v>63</v>
      </c>
      <c r="E40" s="72">
        <f>SUM(E36:E39)</f>
        <v>73.260000000000005</v>
      </c>
      <c r="F40" s="219"/>
      <c r="G40" s="124"/>
      <c r="H40" s="110"/>
    </row>
    <row r="41" spans="1:8" s="1" customFormat="1" ht="12" customHeight="1" x14ac:dyDescent="0.2">
      <c r="A41" s="438" t="s">
        <v>71</v>
      </c>
      <c r="B41" s="83">
        <v>3</v>
      </c>
      <c r="C41" s="66"/>
      <c r="D41" s="123" t="s">
        <v>24</v>
      </c>
      <c r="E41" s="68" t="s">
        <v>24</v>
      </c>
      <c r="F41" s="219"/>
      <c r="G41" s="124"/>
      <c r="H41" s="110"/>
    </row>
    <row r="42" spans="1:8" s="1" customFormat="1" ht="12" customHeight="1" x14ac:dyDescent="0.2">
      <c r="A42" s="84" t="s">
        <v>63</v>
      </c>
      <c r="B42" s="81">
        <f>SUM(B38:B41)</f>
        <v>77.95</v>
      </c>
      <c r="C42" s="66"/>
      <c r="D42" s="69"/>
      <c r="E42" s="68"/>
      <c r="F42" s="219"/>
      <c r="G42" s="124"/>
      <c r="H42" s="110"/>
    </row>
    <row r="43" spans="1:8" s="1" customFormat="1" ht="12" customHeight="1" x14ac:dyDescent="0.2">
      <c r="A43" s="446"/>
      <c r="B43" s="440"/>
      <c r="C43" s="66"/>
      <c r="D43" s="213" t="s">
        <v>86</v>
      </c>
      <c r="E43" s="214"/>
      <c r="F43" s="219"/>
      <c r="G43" s="124"/>
      <c r="H43" s="110"/>
    </row>
    <row r="44" spans="1:8" s="1" customFormat="1" ht="12" customHeight="1" x14ac:dyDescent="0.2">
      <c r="A44" s="80"/>
      <c r="B44" s="81"/>
      <c r="C44" s="66"/>
      <c r="D44" s="69" t="s">
        <v>29</v>
      </c>
      <c r="E44" s="68">
        <v>69.19</v>
      </c>
      <c r="F44" s="219"/>
      <c r="G44" s="331"/>
      <c r="H44" s="110"/>
    </row>
    <row r="45" spans="1:8" s="1" customFormat="1" ht="12" customHeight="1" x14ac:dyDescent="0.2">
      <c r="A45" s="80"/>
      <c r="B45" s="81"/>
      <c r="C45" s="66"/>
      <c r="D45" s="428" t="s">
        <v>197</v>
      </c>
      <c r="E45" s="467">
        <v>9.83</v>
      </c>
      <c r="F45" s="121"/>
      <c r="G45" s="346"/>
      <c r="H45" s="263"/>
    </row>
    <row r="46" spans="1:8" s="1" customFormat="1" ht="12" customHeight="1" x14ac:dyDescent="0.2">
      <c r="A46" s="80"/>
      <c r="B46" s="81"/>
      <c r="C46" s="66"/>
      <c r="D46" s="69" t="s">
        <v>117</v>
      </c>
      <c r="E46" s="68"/>
      <c r="H46" s="444"/>
    </row>
    <row r="47" spans="1:8" s="1" customFormat="1" ht="12" customHeight="1" x14ac:dyDescent="0.25">
      <c r="A47" s="84"/>
      <c r="B47" s="85"/>
      <c r="C47" s="66"/>
      <c r="D47" s="69" t="s">
        <v>71</v>
      </c>
      <c r="E47" s="68">
        <v>11.45</v>
      </c>
      <c r="F47" s="302"/>
      <c r="G47" s="303" t="s">
        <v>78</v>
      </c>
      <c r="H47" s="298"/>
    </row>
    <row r="48" spans="1:8" s="1" customFormat="1" ht="12" customHeight="1" x14ac:dyDescent="0.2">
      <c r="A48" s="104" t="s">
        <v>24</v>
      </c>
      <c r="B48" s="83" t="s">
        <v>24</v>
      </c>
      <c r="C48" s="66"/>
      <c r="D48" s="69" t="s">
        <v>65</v>
      </c>
      <c r="E48" s="68">
        <v>0.18</v>
      </c>
      <c r="F48" s="302"/>
      <c r="G48" s="300" t="s">
        <v>148</v>
      </c>
      <c r="H48" s="306">
        <v>1</v>
      </c>
    </row>
    <row r="49" spans="1:8" s="1" customFormat="1" x14ac:dyDescent="0.25">
      <c r="A49" s="79" t="s">
        <v>87</v>
      </c>
      <c r="B49" s="126"/>
      <c r="C49" s="66"/>
      <c r="D49" s="71" t="s">
        <v>63</v>
      </c>
      <c r="E49" s="437">
        <f>SUM(E44:E48)</f>
        <v>90.65</v>
      </c>
      <c r="F49" s="299">
        <v>1225</v>
      </c>
      <c r="G49" s="300" t="s">
        <v>165</v>
      </c>
      <c r="H49" s="306">
        <v>0.53</v>
      </c>
    </row>
    <row r="50" spans="1:8" s="1" customFormat="1" ht="12.75" x14ac:dyDescent="0.2">
      <c r="A50" s="105" t="s">
        <v>115</v>
      </c>
      <c r="B50" s="110">
        <v>5</v>
      </c>
      <c r="C50" s="66"/>
      <c r="D50" s="69"/>
      <c r="E50" s="68"/>
      <c r="F50" s="299">
        <v>1801</v>
      </c>
      <c r="G50" s="300" t="s">
        <v>191</v>
      </c>
      <c r="H50" s="306">
        <v>4.76</v>
      </c>
    </row>
    <row r="51" spans="1:8" s="1" customFormat="1" ht="12.75" x14ac:dyDescent="0.2">
      <c r="A51" s="105" t="s">
        <v>7</v>
      </c>
      <c r="B51" s="110">
        <v>5</v>
      </c>
      <c r="C51" s="73"/>
      <c r="D51" s="435"/>
      <c r="E51" s="436"/>
      <c r="F51" s="299">
        <v>1801</v>
      </c>
      <c r="G51" s="300" t="s">
        <v>166</v>
      </c>
      <c r="H51" s="306">
        <v>2.83</v>
      </c>
    </row>
    <row r="52" spans="1:8" s="1" customFormat="1" ht="12.75" x14ac:dyDescent="0.2">
      <c r="A52" s="105" t="s">
        <v>8</v>
      </c>
      <c r="B52" s="110">
        <v>5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306">
        <v>2.2799999999999998</v>
      </c>
    </row>
    <row r="53" spans="1:8" s="1" customFormat="1" ht="12.75" x14ac:dyDescent="0.2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306">
        <v>0.97</v>
      </c>
    </row>
    <row r="54" spans="1:8" s="1" customFormat="1" ht="12.75" x14ac:dyDescent="0.2">
      <c r="A54" s="105" t="s">
        <v>183</v>
      </c>
      <c r="B54" s="110">
        <v>4.8</v>
      </c>
      <c r="C54" s="311" t="s">
        <v>24</v>
      </c>
      <c r="D54" s="163" t="s">
        <v>24</v>
      </c>
      <c r="E54" s="110" t="s">
        <v>24</v>
      </c>
      <c r="F54" s="304"/>
      <c r="G54" s="308"/>
      <c r="H54" s="309"/>
    </row>
    <row r="55" spans="1:8" s="1" customFormat="1" ht="12.75" x14ac:dyDescent="0.2">
      <c r="A55" s="105" t="s">
        <v>184</v>
      </c>
      <c r="B55" s="110">
        <v>10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f>+H39+H48+H49+H51+H53</f>
        <v>109.11999999999999</v>
      </c>
    </row>
    <row r="56" spans="1:8" s="1" customFormat="1" ht="12.75" x14ac:dyDescent="0.2">
      <c r="A56" s="105" t="s">
        <v>185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f>+H39+H48+H49+H52</f>
        <v>107.6</v>
      </c>
    </row>
    <row r="57" spans="1:8" s="1" customFormat="1" ht="12.75" x14ac:dyDescent="0.2">
      <c r="A57" s="105" t="s">
        <v>186</v>
      </c>
      <c r="B57" s="110">
        <v>3.5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f>+H39+H48+H49+H52+H53</f>
        <v>108.57</v>
      </c>
    </row>
    <row r="58" spans="1:8" s="1" customFormat="1" ht="12.75" x14ac:dyDescent="0.2">
      <c r="A58" s="130" t="s">
        <v>187</v>
      </c>
      <c r="B58" s="112">
        <v>5</v>
      </c>
      <c r="C58" s="111"/>
      <c r="D58" s="307" t="s">
        <v>24</v>
      </c>
      <c r="E58" s="112" t="s">
        <v>24</v>
      </c>
      <c r="F58" s="302"/>
      <c r="G58" s="305" t="s">
        <v>91</v>
      </c>
      <c r="H58" s="306">
        <f>+H39+H48+H51+H53</f>
        <v>108.58999999999999</v>
      </c>
    </row>
    <row r="59" spans="1:8" s="1" customFormat="1" x14ac:dyDescent="0.25">
      <c r="A59"/>
      <c r="B59" s="12"/>
      <c r="C59" s="2"/>
      <c r="D59"/>
      <c r="E59" s="12"/>
      <c r="F59" s="302"/>
      <c r="G59" s="305" t="s">
        <v>192</v>
      </c>
      <c r="H59" s="306">
        <f>+H39+H48+H49+H50</f>
        <v>110.08</v>
      </c>
    </row>
    <row r="60" spans="1:8" x14ac:dyDescent="0.25">
      <c r="F60" s="302"/>
      <c r="G60" s="305" t="s">
        <v>193</v>
      </c>
      <c r="H60" s="306">
        <f>+H39+H48+H49+H50+H53</f>
        <v>111.05</v>
      </c>
    </row>
  </sheetData>
  <pageMargins left="0.7" right="0.7" top="0.35" bottom="0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topLeftCell="A22" workbookViewId="0">
      <selection activeCell="D18" sqref="D18"/>
    </sheetView>
  </sheetViews>
  <sheetFormatPr defaultRowHeight="15" x14ac:dyDescent="0.25"/>
  <cols>
    <col min="1" max="1" width="20.5703125" customWidth="1"/>
    <col min="2" max="2" width="6.5703125" style="12" customWidth="1"/>
    <col min="3" max="3" width="3.42578125" style="2" customWidth="1"/>
    <col min="4" max="4" width="20.5703125" customWidth="1"/>
    <col min="5" max="5" width="6.5703125" style="12" customWidth="1"/>
    <col min="6" max="6" width="3.42578125" style="2" customWidth="1"/>
    <col min="7" max="7" width="20.5703125" customWidth="1"/>
    <col min="8" max="8" width="6.5703125" style="12" customWidth="1"/>
  </cols>
  <sheetData>
    <row r="1" spans="1:8" ht="14.45" x14ac:dyDescent="0.35">
      <c r="A1" s="229"/>
      <c r="B1" s="230"/>
      <c r="C1" s="231"/>
      <c r="D1" s="232" t="s">
        <v>170</v>
      </c>
      <c r="E1" s="230"/>
      <c r="F1" s="231"/>
      <c r="G1" s="233"/>
      <c r="H1" s="40" t="s">
        <v>92</v>
      </c>
    </row>
    <row r="2" spans="1:8" ht="12" customHeight="1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2" customHeight="1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" customHeight="1" x14ac:dyDescent="0.3">
      <c r="A4" s="25" t="s">
        <v>98</v>
      </c>
      <c r="B4" s="15">
        <v>82.05</v>
      </c>
      <c r="C4" s="6"/>
      <c r="D4" s="26" t="s">
        <v>29</v>
      </c>
      <c r="E4" s="15">
        <v>156.11000000000001</v>
      </c>
      <c r="F4" s="6"/>
      <c r="G4" s="26" t="s">
        <v>29</v>
      </c>
      <c r="H4" s="14">
        <v>238.25</v>
      </c>
    </row>
    <row r="5" spans="1:8" s="1" customFormat="1" ht="12" customHeight="1" x14ac:dyDescent="0.3">
      <c r="A5" s="25" t="s">
        <v>99</v>
      </c>
      <c r="B5" s="15">
        <v>1.41</v>
      </c>
      <c r="C5" s="6"/>
      <c r="D5" s="26" t="s">
        <v>59</v>
      </c>
      <c r="E5" s="15">
        <v>0</v>
      </c>
      <c r="F5" s="6"/>
      <c r="G5" s="26" t="s">
        <v>60</v>
      </c>
      <c r="H5" s="14">
        <v>29.55</v>
      </c>
    </row>
    <row r="6" spans="1:8" s="1" customFormat="1" ht="12" customHeight="1" x14ac:dyDescent="0.3">
      <c r="A6" s="25" t="s">
        <v>100</v>
      </c>
      <c r="B6" s="15">
        <v>6.13</v>
      </c>
      <c r="C6" s="6"/>
      <c r="D6" s="26" t="s">
        <v>60</v>
      </c>
      <c r="E6" s="15">
        <v>15.58</v>
      </c>
      <c r="F6" s="6"/>
      <c r="G6" s="100" t="s">
        <v>76</v>
      </c>
      <c r="H6" s="16">
        <v>0</v>
      </c>
    </row>
    <row r="7" spans="1:8" s="1" customFormat="1" ht="12" customHeight="1" x14ac:dyDescent="0.3">
      <c r="A7" s="25" t="s">
        <v>101</v>
      </c>
      <c r="B7" s="15">
        <v>5.47</v>
      </c>
      <c r="C7" s="6"/>
      <c r="D7" s="26" t="s">
        <v>61</v>
      </c>
      <c r="E7" s="15">
        <v>21.09</v>
      </c>
      <c r="F7" s="6"/>
      <c r="G7" s="27" t="s">
        <v>63</v>
      </c>
      <c r="H7" s="125">
        <f>SUM(H4:H6)</f>
        <v>267.8</v>
      </c>
    </row>
    <row r="8" spans="1:8" s="1" customFormat="1" ht="12" customHeight="1" x14ac:dyDescent="0.3">
      <c r="A8" s="25" t="s">
        <v>102</v>
      </c>
      <c r="B8" s="15">
        <v>4.24</v>
      </c>
      <c r="C8" s="6"/>
      <c r="D8" s="26" t="s">
        <v>62</v>
      </c>
      <c r="E8" s="15">
        <v>0</v>
      </c>
      <c r="F8" s="6"/>
      <c r="G8" s="26" t="s">
        <v>24</v>
      </c>
      <c r="H8" s="14" t="s">
        <v>24</v>
      </c>
    </row>
    <row r="9" spans="1:8" s="1" customFormat="1" ht="12" customHeight="1" x14ac:dyDescent="0.3">
      <c r="A9" s="25" t="s">
        <v>103</v>
      </c>
      <c r="B9" s="15">
        <v>5</v>
      </c>
      <c r="C9" s="6"/>
      <c r="D9" s="100" t="s">
        <v>76</v>
      </c>
      <c r="E9" s="13">
        <v>0</v>
      </c>
      <c r="F9" s="180"/>
      <c r="G9" s="181" t="s">
        <v>67</v>
      </c>
      <c r="H9" s="212"/>
    </row>
    <row r="10" spans="1:8" s="1" customFormat="1" ht="12" customHeight="1" x14ac:dyDescent="0.3">
      <c r="A10" s="25" t="s">
        <v>104</v>
      </c>
      <c r="B10" s="15">
        <v>20.57</v>
      </c>
      <c r="C10" s="6"/>
      <c r="D10" s="27" t="s">
        <v>63</v>
      </c>
      <c r="E10" s="28">
        <f>SUM(E4:E9)</f>
        <v>192.78000000000003</v>
      </c>
      <c r="F10" s="179"/>
      <c r="G10" s="69" t="s">
        <v>124</v>
      </c>
      <c r="H10" s="68">
        <v>40.729999999999997</v>
      </c>
    </row>
    <row r="11" spans="1:8" s="1" customFormat="1" ht="12" customHeight="1" x14ac:dyDescent="0.3">
      <c r="A11" s="25" t="s">
        <v>105</v>
      </c>
      <c r="B11" s="15">
        <v>2.64</v>
      </c>
      <c r="C11" s="6"/>
      <c r="D11" s="26"/>
      <c r="E11" s="15"/>
      <c r="F11" s="179"/>
      <c r="G11" s="69" t="s">
        <v>125</v>
      </c>
      <c r="H11" s="68">
        <v>5.59</v>
      </c>
    </row>
    <row r="12" spans="1:8" s="1" customFormat="1" ht="12" customHeight="1" x14ac:dyDescent="0.3">
      <c r="A12" s="25" t="s">
        <v>106</v>
      </c>
      <c r="B12" s="15">
        <v>7.48</v>
      </c>
      <c r="C12" s="6"/>
      <c r="D12" s="213" t="s">
        <v>79</v>
      </c>
      <c r="E12" s="214"/>
      <c r="F12" s="179"/>
      <c r="G12" s="69" t="s">
        <v>113</v>
      </c>
      <c r="H12" s="70">
        <v>7.45</v>
      </c>
    </row>
    <row r="13" spans="1:8" s="1" customFormat="1" ht="12" customHeight="1" x14ac:dyDescent="0.3">
      <c r="A13" s="25" t="s">
        <v>107</v>
      </c>
      <c r="B13" s="15">
        <v>6.04</v>
      </c>
      <c r="C13" s="6"/>
      <c r="D13" s="26" t="s">
        <v>29</v>
      </c>
      <c r="E13" s="15">
        <v>102.21</v>
      </c>
      <c r="F13" s="179"/>
      <c r="G13" s="71" t="s">
        <v>63</v>
      </c>
      <c r="H13" s="72">
        <f>SUM(H10:H12)</f>
        <v>53.769999999999996</v>
      </c>
    </row>
    <row r="14" spans="1:8" s="1" customFormat="1" ht="12" customHeight="1" x14ac:dyDescent="0.3">
      <c r="A14" s="25" t="s">
        <v>108</v>
      </c>
      <c r="B14" s="15">
        <v>4.53</v>
      </c>
      <c r="C14" s="6"/>
      <c r="D14" s="26" t="s">
        <v>76</v>
      </c>
      <c r="E14" s="13">
        <v>0</v>
      </c>
      <c r="F14" s="179"/>
      <c r="G14" s="76" t="s">
        <v>66</v>
      </c>
      <c r="H14" s="126"/>
    </row>
    <row r="15" spans="1:8" s="1" customFormat="1" ht="12" customHeight="1" x14ac:dyDescent="0.3">
      <c r="A15" s="25" t="s">
        <v>109</v>
      </c>
      <c r="B15" s="15">
        <v>2.2400000000000002</v>
      </c>
      <c r="C15" s="6"/>
      <c r="D15" s="27" t="s">
        <v>63</v>
      </c>
      <c r="E15" s="28">
        <v>102.21</v>
      </c>
      <c r="F15" s="179"/>
      <c r="G15" s="69" t="s">
        <v>29</v>
      </c>
      <c r="H15" s="72">
        <v>8.8800000000000008</v>
      </c>
    </row>
    <row r="16" spans="1:8" s="1" customFormat="1" ht="12" customHeight="1" x14ac:dyDescent="0.3">
      <c r="A16" s="29" t="s">
        <v>110</v>
      </c>
      <c r="B16" s="13">
        <v>4.49</v>
      </c>
      <c r="C16" s="6"/>
      <c r="D16" s="26" t="s">
        <v>24</v>
      </c>
      <c r="E16" s="15"/>
      <c r="F16" s="179"/>
      <c r="G16" s="76" t="s">
        <v>95</v>
      </c>
      <c r="H16" s="126"/>
    </row>
    <row r="17" spans="1:8" s="1" customFormat="1" ht="12" customHeight="1" x14ac:dyDescent="0.3">
      <c r="A17" s="113" t="s">
        <v>63</v>
      </c>
      <c r="B17" s="28">
        <f>SUM(B4:B16)</f>
        <v>152.29</v>
      </c>
      <c r="C17" s="107"/>
      <c r="D17" s="213" t="s">
        <v>80</v>
      </c>
      <c r="E17" s="214"/>
      <c r="F17" s="179"/>
      <c r="G17" s="69" t="s">
        <v>29</v>
      </c>
      <c r="H17" s="72">
        <v>4</v>
      </c>
    </row>
    <row r="18" spans="1:8" s="1" customFormat="1" ht="12" customHeight="1" x14ac:dyDescent="0.3">
      <c r="A18" s="25" t="s">
        <v>24</v>
      </c>
      <c r="B18" s="15"/>
      <c r="C18" s="107"/>
      <c r="D18" s="26" t="s">
        <v>29</v>
      </c>
      <c r="E18" s="15">
        <v>105.61</v>
      </c>
      <c r="F18" s="179"/>
      <c r="G18" s="69" t="s">
        <v>169</v>
      </c>
      <c r="H18" s="75">
        <v>33.17</v>
      </c>
    </row>
    <row r="19" spans="1:8" s="1" customFormat="1" ht="12" customHeight="1" x14ac:dyDescent="0.35">
      <c r="A19" s="25" t="s">
        <v>24</v>
      </c>
      <c r="B19" s="15" t="s">
        <v>24</v>
      </c>
      <c r="C19" s="107"/>
      <c r="D19" s="114" t="s">
        <v>76</v>
      </c>
      <c r="E19" s="129">
        <v>0</v>
      </c>
      <c r="F19" s="73"/>
      <c r="G19" s="91" t="s">
        <v>63</v>
      </c>
      <c r="H19" s="75">
        <v>37.17</v>
      </c>
    </row>
    <row r="20" spans="1:8" s="1" customFormat="1" ht="12" customHeight="1" x14ac:dyDescent="0.3">
      <c r="A20" s="105"/>
      <c r="B20" s="106"/>
      <c r="C20" s="107"/>
      <c r="D20" s="27" t="s">
        <v>63</v>
      </c>
      <c r="E20" s="18">
        <f>SUM(E18:E19)</f>
        <v>105.61</v>
      </c>
      <c r="F20" s="159"/>
      <c r="G20" s="160"/>
      <c r="H20" s="161"/>
    </row>
    <row r="21" spans="1:8" s="1" customFormat="1" ht="12" customHeight="1" x14ac:dyDescent="0.35">
      <c r="A21" s="213" t="s">
        <v>57</v>
      </c>
      <c r="B21" s="214"/>
      <c r="C21" s="107"/>
      <c r="D21" s="124"/>
      <c r="E21" s="110"/>
      <c r="F21" s="222" t="s">
        <v>171</v>
      </c>
      <c r="G21" s="78" t="s">
        <v>75</v>
      </c>
      <c r="H21" s="126"/>
    </row>
    <row r="22" spans="1:8" s="1" customFormat="1" ht="12" customHeight="1" x14ac:dyDescent="0.3">
      <c r="A22" s="25" t="s">
        <v>29</v>
      </c>
      <c r="B22" s="15">
        <v>78.7</v>
      </c>
      <c r="C22" s="107"/>
      <c r="D22" s="213" t="s">
        <v>152</v>
      </c>
      <c r="E22" s="214"/>
      <c r="F22" s="219">
        <v>1201</v>
      </c>
      <c r="G22" s="26" t="s">
        <v>126</v>
      </c>
      <c r="H22" s="14">
        <v>16.850000000000001</v>
      </c>
    </row>
    <row r="23" spans="1:8" s="1" customFormat="1" ht="12" customHeight="1" x14ac:dyDescent="0.3">
      <c r="A23" s="25" t="s">
        <v>76</v>
      </c>
      <c r="B23" s="13">
        <v>0</v>
      </c>
      <c r="C23" s="107"/>
      <c r="D23" s="26" t="s">
        <v>29</v>
      </c>
      <c r="E23" s="14">
        <v>75.37</v>
      </c>
      <c r="F23" s="219">
        <v>1233</v>
      </c>
      <c r="G23" s="26" t="s">
        <v>127</v>
      </c>
      <c r="H23" s="14">
        <v>22.61</v>
      </c>
    </row>
    <row r="24" spans="1:8" s="1" customFormat="1" ht="12" customHeight="1" x14ac:dyDescent="0.3">
      <c r="A24" s="113" t="s">
        <v>63</v>
      </c>
      <c r="B24" s="28">
        <f>SUM(B22:B23)</f>
        <v>78.7</v>
      </c>
      <c r="C24" s="107"/>
      <c r="D24" s="124" t="s">
        <v>76</v>
      </c>
      <c r="E24" s="112">
        <v>0</v>
      </c>
      <c r="F24" s="219">
        <v>1210</v>
      </c>
      <c r="G24" s="26" t="s">
        <v>128</v>
      </c>
      <c r="H24" s="14">
        <v>0</v>
      </c>
    </row>
    <row r="25" spans="1:8" s="1" customFormat="1" ht="12" customHeight="1" x14ac:dyDescent="0.3">
      <c r="A25" s="130" t="s">
        <v>24</v>
      </c>
      <c r="B25" s="129" t="s">
        <v>24</v>
      </c>
      <c r="C25" s="111"/>
      <c r="D25" s="101" t="s">
        <v>63</v>
      </c>
      <c r="E25" s="131">
        <f>SUM(E23:E24)</f>
        <v>75.37</v>
      </c>
      <c r="F25" s="219">
        <v>1226</v>
      </c>
      <c r="G25" s="26" t="s">
        <v>129</v>
      </c>
      <c r="H25" s="14">
        <v>3</v>
      </c>
    </row>
    <row r="26" spans="1:8" s="1" customFormat="1" ht="12" customHeight="1" x14ac:dyDescent="0.35">
      <c r="A26" s="80" t="s">
        <v>24</v>
      </c>
      <c r="B26" s="81" t="s">
        <v>24</v>
      </c>
      <c r="C26" s="66"/>
      <c r="D26" s="78" t="s">
        <v>68</v>
      </c>
      <c r="E26" s="126"/>
      <c r="F26" s="219">
        <v>1220</v>
      </c>
      <c r="G26" s="26" t="s">
        <v>153</v>
      </c>
      <c r="H26" s="14">
        <v>14.6</v>
      </c>
    </row>
    <row r="27" spans="1:8" s="1" customFormat="1" ht="12" customHeight="1" x14ac:dyDescent="0.3">
      <c r="A27" s="213" t="s">
        <v>151</v>
      </c>
      <c r="B27" s="214"/>
      <c r="C27" s="66"/>
      <c r="D27" s="69"/>
      <c r="E27" s="68"/>
      <c r="F27" s="219">
        <v>1224</v>
      </c>
      <c r="G27" s="26" t="s">
        <v>99</v>
      </c>
      <c r="H27" s="14">
        <v>0.35</v>
      </c>
    </row>
    <row r="28" spans="1:8" s="1" customFormat="1" ht="12" customHeight="1" x14ac:dyDescent="0.3">
      <c r="A28" s="80" t="s">
        <v>98</v>
      </c>
      <c r="B28" s="81">
        <v>154.63</v>
      </c>
      <c r="C28" s="66"/>
      <c r="D28" s="213" t="s">
        <v>72</v>
      </c>
      <c r="E28" s="214"/>
      <c r="F28" s="219">
        <v>1213</v>
      </c>
      <c r="G28" s="26" t="s">
        <v>131</v>
      </c>
      <c r="H28" s="14">
        <v>1.1499999999999999</v>
      </c>
    </row>
    <row r="29" spans="1:8" s="1" customFormat="1" ht="12" customHeight="1" x14ac:dyDescent="0.3">
      <c r="A29" s="80" t="s">
        <v>111</v>
      </c>
      <c r="B29" s="81">
        <v>3.03</v>
      </c>
      <c r="C29" s="66"/>
      <c r="D29" s="69" t="s">
        <v>29</v>
      </c>
      <c r="E29" s="68">
        <v>166.52</v>
      </c>
      <c r="F29" s="219">
        <v>1212</v>
      </c>
      <c r="G29" s="26" t="s">
        <v>132</v>
      </c>
      <c r="H29" s="14">
        <v>10</v>
      </c>
    </row>
    <row r="30" spans="1:8" s="1" customFormat="1" ht="12" customHeight="1" x14ac:dyDescent="0.3">
      <c r="A30" s="80" t="s">
        <v>74</v>
      </c>
      <c r="B30" s="81">
        <v>2.9</v>
      </c>
      <c r="C30" s="66"/>
      <c r="D30" s="69" t="s">
        <v>73</v>
      </c>
      <c r="E30" s="68">
        <v>3</v>
      </c>
      <c r="F30" s="219">
        <v>1211</v>
      </c>
      <c r="G30" s="26" t="s">
        <v>133</v>
      </c>
      <c r="H30" s="14">
        <v>5.22</v>
      </c>
    </row>
    <row r="31" spans="1:8" s="1" customFormat="1" ht="12" customHeight="1" x14ac:dyDescent="0.3">
      <c r="A31" s="80" t="s">
        <v>112</v>
      </c>
      <c r="B31" s="81">
        <v>5.8</v>
      </c>
      <c r="C31" s="66"/>
      <c r="D31" s="69" t="s">
        <v>71</v>
      </c>
      <c r="E31" s="68">
        <v>5</v>
      </c>
      <c r="F31" s="219">
        <v>1208</v>
      </c>
      <c r="G31" s="26" t="s">
        <v>134</v>
      </c>
      <c r="H31" s="14">
        <v>2.2999999999999998</v>
      </c>
    </row>
    <row r="32" spans="1:8" s="1" customFormat="1" ht="12" customHeight="1" x14ac:dyDescent="0.3">
      <c r="A32" s="80" t="s">
        <v>113</v>
      </c>
      <c r="B32" s="81">
        <v>0.57999999999999996</v>
      </c>
      <c r="C32" s="66"/>
      <c r="D32" s="69" t="s">
        <v>74</v>
      </c>
      <c r="E32" s="70">
        <v>5</v>
      </c>
      <c r="F32" s="219">
        <v>1261</v>
      </c>
      <c r="G32" s="26" t="s">
        <v>135</v>
      </c>
      <c r="H32" s="14">
        <v>6</v>
      </c>
    </row>
    <row r="33" spans="1:8" s="1" customFormat="1" ht="12" customHeight="1" x14ac:dyDescent="0.3">
      <c r="A33" s="80" t="s">
        <v>114</v>
      </c>
      <c r="B33" s="83">
        <v>8.6999999999999993</v>
      </c>
      <c r="C33" s="66"/>
      <c r="D33" s="71" t="s">
        <v>63</v>
      </c>
      <c r="E33" s="72">
        <f>SUM(E29:E32)</f>
        <v>179.52</v>
      </c>
      <c r="F33" s="219">
        <v>1217</v>
      </c>
      <c r="G33" s="26" t="s">
        <v>154</v>
      </c>
      <c r="H33" s="14">
        <v>1.05</v>
      </c>
    </row>
    <row r="34" spans="1:8" s="1" customFormat="1" ht="12" customHeight="1" x14ac:dyDescent="0.3">
      <c r="A34" s="84" t="s">
        <v>63</v>
      </c>
      <c r="B34" s="85">
        <f>SUM(B28:B33)</f>
        <v>175.64000000000001</v>
      </c>
      <c r="C34" s="66"/>
      <c r="D34" s="69"/>
      <c r="E34" s="68"/>
      <c r="F34" s="219">
        <v>1215</v>
      </c>
      <c r="G34" s="26" t="s">
        <v>137</v>
      </c>
      <c r="H34" s="14">
        <v>5.18</v>
      </c>
    </row>
    <row r="35" spans="1:8" s="1" customFormat="1" ht="12" customHeight="1" x14ac:dyDescent="0.3">
      <c r="A35" s="80" t="s">
        <v>24</v>
      </c>
      <c r="B35" s="81"/>
      <c r="C35" s="66"/>
      <c r="D35" s="213" t="s">
        <v>82</v>
      </c>
      <c r="E35" s="214"/>
      <c r="F35" s="219">
        <v>1267</v>
      </c>
      <c r="G35" s="26" t="s">
        <v>138</v>
      </c>
      <c r="H35" s="14">
        <v>1</v>
      </c>
    </row>
    <row r="36" spans="1:8" s="1" customFormat="1" ht="12" customHeight="1" x14ac:dyDescent="0.3">
      <c r="A36" s="80" t="s">
        <v>24</v>
      </c>
      <c r="B36" s="81" t="s">
        <v>24</v>
      </c>
      <c r="C36" s="66"/>
      <c r="D36" s="69" t="s">
        <v>29</v>
      </c>
      <c r="E36" s="68">
        <v>161.05000000000001</v>
      </c>
      <c r="F36" s="219">
        <v>1216</v>
      </c>
      <c r="G36" s="26" t="s">
        <v>139</v>
      </c>
      <c r="H36" s="14">
        <v>0.36</v>
      </c>
    </row>
    <row r="37" spans="1:8" s="1" customFormat="1" ht="12" customHeight="1" x14ac:dyDescent="0.3">
      <c r="A37" s="213" t="s">
        <v>84</v>
      </c>
      <c r="B37" s="214"/>
      <c r="C37" s="66"/>
      <c r="D37" s="69" t="s">
        <v>71</v>
      </c>
      <c r="E37" s="68">
        <v>5</v>
      </c>
      <c r="F37" s="219">
        <v>1239</v>
      </c>
      <c r="G37" s="26" t="s">
        <v>140</v>
      </c>
      <c r="H37" s="14">
        <v>5</v>
      </c>
    </row>
    <row r="38" spans="1:8" s="1" customFormat="1" ht="12" customHeight="1" x14ac:dyDescent="0.3">
      <c r="A38" s="80" t="s">
        <v>29</v>
      </c>
      <c r="B38" s="81">
        <v>165.54</v>
      </c>
      <c r="C38" s="66"/>
      <c r="D38" s="69" t="s">
        <v>83</v>
      </c>
      <c r="E38" s="68">
        <v>3</v>
      </c>
      <c r="F38" s="219">
        <v>1258</v>
      </c>
      <c r="G38" s="26" t="s">
        <v>141</v>
      </c>
      <c r="H38" s="14">
        <v>2</v>
      </c>
    </row>
    <row r="39" spans="1:8" s="1" customFormat="1" ht="12" customHeight="1" x14ac:dyDescent="0.3">
      <c r="A39" s="80" t="s">
        <v>71</v>
      </c>
      <c r="B39" s="81">
        <v>3.22</v>
      </c>
      <c r="C39" s="66"/>
      <c r="D39" s="69" t="s">
        <v>65</v>
      </c>
      <c r="E39" s="70">
        <v>0.44</v>
      </c>
      <c r="F39" s="219">
        <v>1257</v>
      </c>
      <c r="G39" s="26" t="s">
        <v>142</v>
      </c>
      <c r="H39" s="14">
        <v>0.4</v>
      </c>
    </row>
    <row r="40" spans="1:8" s="1" customFormat="1" ht="12" customHeight="1" x14ac:dyDescent="0.3">
      <c r="A40" s="80" t="s">
        <v>83</v>
      </c>
      <c r="B40" s="83">
        <v>4.8600000000000003</v>
      </c>
      <c r="C40" s="66"/>
      <c r="D40" s="71" t="s">
        <v>63</v>
      </c>
      <c r="E40" s="72">
        <f>SUM(E36:E39)</f>
        <v>169.49</v>
      </c>
      <c r="F40" s="219">
        <v>1264</v>
      </c>
      <c r="G40" s="26" t="s">
        <v>143</v>
      </c>
      <c r="H40" s="14">
        <v>4</v>
      </c>
    </row>
    <row r="41" spans="1:8" s="1" customFormat="1" ht="12" customHeight="1" x14ac:dyDescent="0.2">
      <c r="A41" s="84" t="s">
        <v>63</v>
      </c>
      <c r="B41" s="85">
        <f>SUM(B38:B40)</f>
        <v>173.62</v>
      </c>
      <c r="C41" s="66"/>
      <c r="D41" s="123" t="s">
        <v>24</v>
      </c>
      <c r="E41" s="68" t="s">
        <v>24</v>
      </c>
      <c r="F41" s="219">
        <v>2301</v>
      </c>
      <c r="G41" s="26" t="s">
        <v>144</v>
      </c>
      <c r="H41" s="14">
        <v>1</v>
      </c>
    </row>
    <row r="42" spans="1:8" s="1" customFormat="1" ht="12" customHeight="1" x14ac:dyDescent="0.2">
      <c r="A42" s="80" t="s">
        <v>24</v>
      </c>
      <c r="B42" s="81" t="s">
        <v>24</v>
      </c>
      <c r="C42" s="66"/>
      <c r="D42" s="69"/>
      <c r="E42" s="68"/>
      <c r="F42" s="219">
        <v>2304</v>
      </c>
      <c r="G42" s="26" t="s">
        <v>145</v>
      </c>
      <c r="H42" s="14">
        <v>0.22</v>
      </c>
    </row>
    <row r="43" spans="1:8" s="1" customFormat="1" ht="12" customHeight="1" x14ac:dyDescent="0.2">
      <c r="A43" s="213" t="s">
        <v>85</v>
      </c>
      <c r="B43" s="214"/>
      <c r="C43" s="66"/>
      <c r="D43" s="213" t="s">
        <v>86</v>
      </c>
      <c r="E43" s="214"/>
      <c r="F43" s="219">
        <v>1221</v>
      </c>
      <c r="G43" s="26" t="s">
        <v>146</v>
      </c>
      <c r="H43" s="14">
        <v>0.98</v>
      </c>
    </row>
    <row r="44" spans="1:8" s="1" customFormat="1" ht="12" customHeight="1" x14ac:dyDescent="0.2">
      <c r="A44" s="80" t="s">
        <v>29</v>
      </c>
      <c r="B44" s="81">
        <v>175.43</v>
      </c>
      <c r="C44" s="66"/>
      <c r="D44" s="69" t="s">
        <v>29</v>
      </c>
      <c r="E44" s="68">
        <v>180.03</v>
      </c>
      <c r="F44" s="219">
        <v>1235</v>
      </c>
      <c r="G44" s="26" t="s">
        <v>147</v>
      </c>
      <c r="H44" s="16">
        <v>2.21</v>
      </c>
    </row>
    <row r="45" spans="1:8" s="1" customFormat="1" ht="12" customHeight="1" x14ac:dyDescent="0.2">
      <c r="A45" s="80" t="s">
        <v>71</v>
      </c>
      <c r="B45" s="81">
        <v>1</v>
      </c>
      <c r="C45" s="66"/>
      <c r="D45" s="69" t="s">
        <v>70</v>
      </c>
      <c r="E45" s="68">
        <v>0</v>
      </c>
      <c r="F45" s="120"/>
      <c r="G45" s="27" t="s">
        <v>77</v>
      </c>
      <c r="H45" s="18">
        <f>SUM(H22:H44)</f>
        <v>105.48</v>
      </c>
    </row>
    <row r="46" spans="1:8" s="1" customFormat="1" ht="12" customHeight="1" x14ac:dyDescent="0.2">
      <c r="A46" s="80" t="s">
        <v>116</v>
      </c>
      <c r="B46" s="83">
        <v>4.9800000000000004</v>
      </c>
      <c r="C46" s="66"/>
      <c r="D46" s="69" t="s">
        <v>117</v>
      </c>
      <c r="E46" s="68">
        <v>2.95</v>
      </c>
      <c r="F46" s="121"/>
      <c r="G46" s="5"/>
      <c r="H46" s="16"/>
    </row>
    <row r="47" spans="1:8" s="1" customFormat="1" ht="12" customHeight="1" x14ac:dyDescent="0.2">
      <c r="A47" s="84" t="s">
        <v>63</v>
      </c>
      <c r="B47" s="85">
        <f>SUM(B44:B46)</f>
        <v>181.41</v>
      </c>
      <c r="C47" s="66"/>
      <c r="D47" s="69" t="s">
        <v>71</v>
      </c>
      <c r="E47" s="68">
        <v>5.01</v>
      </c>
      <c r="F47" s="120"/>
      <c r="G47" s="26"/>
      <c r="H47" s="14"/>
    </row>
    <row r="48" spans="1:8" s="1" customFormat="1" ht="12" customHeight="1" x14ac:dyDescent="0.25">
      <c r="A48" s="104" t="s">
        <v>24</v>
      </c>
      <c r="B48" s="83" t="s">
        <v>24</v>
      </c>
      <c r="C48" s="66"/>
      <c r="D48" s="69" t="s">
        <v>65</v>
      </c>
      <c r="E48" s="68">
        <v>2.38</v>
      </c>
      <c r="F48" s="120"/>
      <c r="G48" s="78" t="s">
        <v>78</v>
      </c>
      <c r="H48" s="126"/>
    </row>
    <row r="49" spans="1:8" s="1" customFormat="1" ht="12" customHeight="1" x14ac:dyDescent="0.2">
      <c r="A49" s="25"/>
      <c r="B49" s="14"/>
      <c r="C49" s="66"/>
      <c r="D49" s="69" t="s">
        <v>118</v>
      </c>
      <c r="E49" s="68">
        <v>39.82</v>
      </c>
      <c r="F49" s="120"/>
      <c r="G49" s="26" t="s">
        <v>148</v>
      </c>
      <c r="H49" s="14">
        <v>1</v>
      </c>
    </row>
    <row r="50" spans="1:8" s="1" customFormat="1" ht="12" customHeight="1" x14ac:dyDescent="0.25">
      <c r="A50" s="79" t="s">
        <v>87</v>
      </c>
      <c r="B50" s="126"/>
      <c r="C50" s="66"/>
      <c r="D50" s="69" t="s">
        <v>119</v>
      </c>
      <c r="E50" s="70">
        <v>12.76</v>
      </c>
      <c r="F50" s="120"/>
      <c r="G50" s="26"/>
      <c r="H50" s="14"/>
    </row>
    <row r="51" spans="1:8" s="1" customFormat="1" ht="12" customHeight="1" x14ac:dyDescent="0.2">
      <c r="A51" s="105" t="s">
        <v>115</v>
      </c>
      <c r="B51" s="14">
        <v>6.1</v>
      </c>
      <c r="C51" s="73"/>
      <c r="D51" s="91" t="s">
        <v>63</v>
      </c>
      <c r="E51" s="115">
        <f>SUM(E44:E50)</f>
        <v>242.94999999999996</v>
      </c>
      <c r="F51" s="120"/>
      <c r="G51" s="26"/>
      <c r="H51" s="14"/>
    </row>
    <row r="52" spans="1:8" s="1" customFormat="1" ht="12" customHeight="1" x14ac:dyDescent="0.2">
      <c r="A52" s="105" t="s">
        <v>7</v>
      </c>
      <c r="B52" s="14">
        <v>0</v>
      </c>
      <c r="C52" s="6"/>
      <c r="D52" s="26" t="s">
        <v>24</v>
      </c>
      <c r="E52" s="14" t="s">
        <v>24</v>
      </c>
      <c r="F52" s="121"/>
      <c r="G52" s="5"/>
      <c r="H52" s="16" t="s">
        <v>24</v>
      </c>
    </row>
    <row r="53" spans="1:8" s="1" customFormat="1" ht="12" customHeight="1" x14ac:dyDescent="0.2">
      <c r="A53" s="105" t="s">
        <v>8</v>
      </c>
      <c r="B53" s="14">
        <v>5.19</v>
      </c>
      <c r="C53" s="6"/>
      <c r="D53" s="26" t="s">
        <v>24</v>
      </c>
      <c r="E53" s="14" t="s">
        <v>24</v>
      </c>
      <c r="F53" s="120"/>
      <c r="G53" s="30"/>
      <c r="H53" s="18" t="s">
        <v>24</v>
      </c>
    </row>
    <row r="54" spans="1:8" s="1" customFormat="1" ht="12" customHeight="1" x14ac:dyDescent="0.2">
      <c r="A54" s="105" t="s">
        <v>9</v>
      </c>
      <c r="B54" s="14">
        <v>5</v>
      </c>
      <c r="C54" s="221" t="s">
        <v>171</v>
      </c>
      <c r="D54" s="26" t="s">
        <v>24</v>
      </c>
      <c r="E54" s="14" t="s">
        <v>24</v>
      </c>
      <c r="F54" s="120"/>
      <c r="G54" s="30"/>
      <c r="H54" s="18" t="s">
        <v>24</v>
      </c>
    </row>
    <row r="55" spans="1:8" s="1" customFormat="1" ht="12" customHeight="1" x14ac:dyDescent="0.2">
      <c r="A55" s="105" t="s">
        <v>10</v>
      </c>
      <c r="B55" s="14">
        <v>8</v>
      </c>
      <c r="C55" s="220">
        <v>1225</v>
      </c>
      <c r="D55" s="163" t="s">
        <v>165</v>
      </c>
      <c r="E55" s="14">
        <v>1.4</v>
      </c>
      <c r="F55" s="120"/>
      <c r="G55" s="162" t="s">
        <v>88</v>
      </c>
      <c r="H55" s="18">
        <v>119.88</v>
      </c>
    </row>
    <row r="56" spans="1:8" s="1" customFormat="1" ht="12" customHeight="1" x14ac:dyDescent="0.2">
      <c r="A56" s="105" t="s">
        <v>11</v>
      </c>
      <c r="B56" s="14">
        <v>4</v>
      </c>
      <c r="C56" s="220">
        <v>1801</v>
      </c>
      <c r="D56" s="163" t="s">
        <v>166</v>
      </c>
      <c r="E56" s="14">
        <v>10</v>
      </c>
      <c r="F56" s="120"/>
      <c r="G56" s="162" t="s">
        <v>161</v>
      </c>
      <c r="H56" s="18">
        <v>112.88</v>
      </c>
    </row>
    <row r="57" spans="1:8" s="1" customFormat="1" ht="12" customHeight="1" x14ac:dyDescent="0.2">
      <c r="A57" s="105" t="s">
        <v>12</v>
      </c>
      <c r="B57" s="14">
        <v>5</v>
      </c>
      <c r="C57" s="220">
        <v>1801</v>
      </c>
      <c r="D57" s="163" t="s">
        <v>167</v>
      </c>
      <c r="E57" s="14">
        <v>5</v>
      </c>
      <c r="F57" s="120"/>
      <c r="G57" s="162" t="s">
        <v>160</v>
      </c>
      <c r="H57" s="18">
        <v>114.88</v>
      </c>
    </row>
    <row r="58" spans="1:8" s="1" customFormat="1" ht="12" customHeight="1" x14ac:dyDescent="0.2">
      <c r="A58" s="105" t="s">
        <v>13</v>
      </c>
      <c r="B58" s="14">
        <v>5</v>
      </c>
      <c r="C58" s="220">
        <v>1265</v>
      </c>
      <c r="D58" s="163" t="s">
        <v>168</v>
      </c>
      <c r="E58" s="14">
        <v>2</v>
      </c>
      <c r="F58" s="120"/>
      <c r="G58" s="162" t="s">
        <v>91</v>
      </c>
      <c r="H58" s="18">
        <v>118.48</v>
      </c>
    </row>
    <row r="59" spans="1:8" s="1" customFormat="1" ht="12" customHeight="1" x14ac:dyDescent="0.2">
      <c r="A59" s="130" t="s">
        <v>14</v>
      </c>
      <c r="B59" s="16">
        <v>5</v>
      </c>
      <c r="C59" s="4"/>
      <c r="D59" s="5" t="s">
        <v>24</v>
      </c>
      <c r="E59" s="16" t="s">
        <v>24</v>
      </c>
      <c r="F59" s="122"/>
      <c r="G59" s="5"/>
      <c r="H59" s="16"/>
    </row>
  </sheetData>
  <pageMargins left="0.7" right="0.7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9"/>
  <sheetViews>
    <sheetView topLeftCell="A37" workbookViewId="0">
      <selection activeCell="F82" sqref="F82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174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318864</v>
      </c>
      <c r="G3" s="280"/>
      <c r="H3" s="149">
        <v>91.55</v>
      </c>
      <c r="I3" s="150">
        <v>2.74</v>
      </c>
      <c r="J3" s="150">
        <v>8.2100000000000009</v>
      </c>
      <c r="K3" s="150">
        <v>5.47</v>
      </c>
      <c r="L3" s="149"/>
      <c r="M3" s="149">
        <v>0.55000000000000004</v>
      </c>
      <c r="N3" s="178">
        <v>2.86</v>
      </c>
      <c r="O3" s="193"/>
      <c r="P3" s="151">
        <v>16.27</v>
      </c>
      <c r="Q3" s="152">
        <v>145.88999999999999</v>
      </c>
      <c r="R3" s="194">
        <f>SUM(H3:Q3)</f>
        <v>273.53999999999996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3010</v>
      </c>
      <c r="G4" s="281"/>
      <c r="H4" s="149">
        <v>91.55</v>
      </c>
      <c r="I4" s="150">
        <v>2.74</v>
      </c>
      <c r="J4" s="150">
        <v>8.2100000000000009</v>
      </c>
      <c r="K4" s="150">
        <v>5.47</v>
      </c>
      <c r="L4" s="149"/>
      <c r="M4" s="149">
        <v>0.55000000000000004</v>
      </c>
      <c r="N4" s="149">
        <v>2.86</v>
      </c>
      <c r="O4" s="195">
        <v>5</v>
      </c>
      <c r="P4" s="153">
        <v>16.27</v>
      </c>
      <c r="Q4" s="154">
        <v>145.88999999999999</v>
      </c>
      <c r="R4" s="196">
        <f>SUM(H4:Q4)</f>
        <v>278.53999999999996</v>
      </c>
    </row>
    <row r="5" spans="1:18" ht="8.25" customHeight="1" x14ac:dyDescent="0.35">
      <c r="A5" s="241" t="s">
        <v>1</v>
      </c>
      <c r="B5" s="242">
        <v>44</v>
      </c>
      <c r="C5" s="242"/>
      <c r="D5" s="251">
        <v>1</v>
      </c>
      <c r="E5" s="243" t="s">
        <v>156</v>
      </c>
      <c r="F5" s="95">
        <v>19565</v>
      </c>
      <c r="G5" s="281"/>
      <c r="H5" s="150">
        <v>102</v>
      </c>
      <c r="I5" s="150">
        <v>5</v>
      </c>
      <c r="J5" s="149"/>
      <c r="K5" s="150">
        <v>1</v>
      </c>
      <c r="L5" s="149"/>
      <c r="M5" s="149"/>
      <c r="N5" s="149"/>
      <c r="O5" s="197"/>
      <c r="P5" s="153">
        <v>16.27</v>
      </c>
      <c r="Q5" s="154">
        <v>145.88999999999999</v>
      </c>
      <c r="R5" s="196">
        <f>SUM(H5:Q5)</f>
        <v>270.15999999999997</v>
      </c>
    </row>
    <row r="6" spans="1:18" ht="8.25" customHeight="1" x14ac:dyDescent="0.35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5">
        <v>88730</v>
      </c>
      <c r="G6" s="282">
        <f>SUM(F3:F6)</f>
        <v>430169</v>
      </c>
      <c r="H6" s="265">
        <v>102</v>
      </c>
      <c r="I6" s="156">
        <v>5</v>
      </c>
      <c r="J6" s="155"/>
      <c r="K6" s="156">
        <v>1</v>
      </c>
      <c r="L6" s="155"/>
      <c r="M6" s="155"/>
      <c r="N6" s="172"/>
      <c r="O6" s="198">
        <v>5</v>
      </c>
      <c r="P6" s="148">
        <v>16.27</v>
      </c>
      <c r="Q6" s="157">
        <v>145.88999999999999</v>
      </c>
      <c r="R6" s="199">
        <f>SUM(H6:Q6)</f>
        <v>275.15999999999997</v>
      </c>
    </row>
    <row r="7" spans="1:18" ht="8.25" customHeight="1" x14ac:dyDescent="0.35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237">
        <v>370524</v>
      </c>
      <c r="G7" s="281">
        <f>SUM(F7)</f>
        <v>370524</v>
      </c>
      <c r="H7" s="149">
        <v>91.55</v>
      </c>
      <c r="I7" s="150">
        <v>2.74</v>
      </c>
      <c r="J7" s="150">
        <v>8.2100000000000009</v>
      </c>
      <c r="K7" s="150">
        <v>5.47</v>
      </c>
      <c r="L7" s="149"/>
      <c r="M7" s="149">
        <v>0.55000000000000004</v>
      </c>
      <c r="N7" s="149">
        <v>2.86</v>
      </c>
      <c r="O7" s="200"/>
      <c r="P7" s="149">
        <v>13.49</v>
      </c>
      <c r="Q7" s="154">
        <v>145.88999999999999</v>
      </c>
      <c r="R7" s="201">
        <f t="shared" ref="R7:R68" si="0">SUM(H7:Q7)</f>
        <v>270.76</v>
      </c>
    </row>
    <row r="8" spans="1:18" ht="8.25" customHeight="1" x14ac:dyDescent="0.35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269">
        <v>408710</v>
      </c>
      <c r="G8" s="281">
        <f>SUM(F8)</f>
        <v>408710</v>
      </c>
      <c r="H8" s="149">
        <v>91.55</v>
      </c>
      <c r="I8" s="150">
        <v>2.74</v>
      </c>
      <c r="J8" s="150">
        <v>8.2100000000000009</v>
      </c>
      <c r="K8" s="150">
        <v>5.47</v>
      </c>
      <c r="L8" s="149"/>
      <c r="M8" s="149">
        <v>0.55000000000000004</v>
      </c>
      <c r="N8" s="149">
        <v>2.86</v>
      </c>
      <c r="O8" s="197"/>
      <c r="P8" s="150">
        <v>13.46</v>
      </c>
      <c r="Q8" s="154">
        <v>145.88999999999999</v>
      </c>
      <c r="R8" s="201">
        <f t="shared" si="0"/>
        <v>270.73</v>
      </c>
    </row>
    <row r="9" spans="1:18" ht="8.25" customHeight="1" x14ac:dyDescent="0.35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237">
        <v>421102</v>
      </c>
      <c r="G9" s="281">
        <f>SUM(F9)</f>
        <v>421102</v>
      </c>
      <c r="H9" s="149">
        <v>91.55</v>
      </c>
      <c r="I9" s="150">
        <v>2.74</v>
      </c>
      <c r="J9" s="150">
        <v>8.2100000000000009</v>
      </c>
      <c r="K9" s="150">
        <v>5.47</v>
      </c>
      <c r="L9" s="149"/>
      <c r="M9" s="149">
        <v>0.55000000000000004</v>
      </c>
      <c r="N9" s="149">
        <v>2.86</v>
      </c>
      <c r="O9" s="197"/>
      <c r="P9" s="153">
        <v>18</v>
      </c>
      <c r="Q9" s="154">
        <v>145.88999999999999</v>
      </c>
      <c r="R9" s="201">
        <f t="shared" si="0"/>
        <v>275.27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5">
        <v>168369</v>
      </c>
      <c r="G10" s="282"/>
      <c r="H10" s="155">
        <v>109.75</v>
      </c>
      <c r="I10" s="155"/>
      <c r="J10" s="156">
        <v>54.31</v>
      </c>
      <c r="K10" s="155">
        <v>9.9600000000000009</v>
      </c>
      <c r="L10" s="155">
        <v>2.2599999999999998</v>
      </c>
      <c r="M10" s="155">
        <v>1.58</v>
      </c>
      <c r="N10" s="155" t="s">
        <v>24</v>
      </c>
      <c r="O10" s="198">
        <v>10</v>
      </c>
      <c r="P10" s="156">
        <v>22.05</v>
      </c>
      <c r="Q10" s="157">
        <v>143.88999999999999</v>
      </c>
      <c r="R10" s="202">
        <f t="shared" si="0"/>
        <v>353.8</v>
      </c>
    </row>
    <row r="11" spans="1:18" ht="8.25" customHeight="1" x14ac:dyDescent="0.35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5">
        <v>245915</v>
      </c>
      <c r="G11" s="281">
        <f>SUM(F10:F11)</f>
        <v>414284</v>
      </c>
      <c r="H11" s="149">
        <v>103.05</v>
      </c>
      <c r="I11" s="149">
        <v>4.5599999999999996</v>
      </c>
      <c r="J11" s="149"/>
      <c r="K11" s="149">
        <v>3.02</v>
      </c>
      <c r="L11" s="149"/>
      <c r="M11" s="149"/>
      <c r="N11" s="149"/>
      <c r="O11" s="195">
        <v>10</v>
      </c>
      <c r="P11" s="150">
        <v>22.05</v>
      </c>
      <c r="Q11" s="154">
        <v>143.88999999999999</v>
      </c>
      <c r="R11" s="201">
        <f t="shared" si="0"/>
        <v>286.57</v>
      </c>
    </row>
    <row r="12" spans="1:18" ht="8.25" customHeight="1" x14ac:dyDescent="0.35">
      <c r="A12" s="185" t="s">
        <v>34</v>
      </c>
      <c r="B12" s="11">
        <v>4</v>
      </c>
      <c r="C12" s="11">
        <v>5</v>
      </c>
      <c r="D12" s="11"/>
      <c r="E12" s="140" t="s">
        <v>157</v>
      </c>
      <c r="F12" s="237">
        <v>194360</v>
      </c>
      <c r="G12" s="281"/>
      <c r="H12" s="149">
        <v>109.75</v>
      </c>
      <c r="I12" s="149"/>
      <c r="J12" s="150">
        <v>54.31</v>
      </c>
      <c r="K12" s="149">
        <v>9.9600000000000009</v>
      </c>
      <c r="L12" s="149">
        <v>2.2599999999999998</v>
      </c>
      <c r="M12" s="149">
        <v>1.58</v>
      </c>
      <c r="N12" s="149" t="s">
        <v>24</v>
      </c>
      <c r="O12" s="195">
        <v>10</v>
      </c>
      <c r="P12" s="149">
        <v>18.37</v>
      </c>
      <c r="Q12" s="154">
        <v>143.88999999999999</v>
      </c>
      <c r="R12" s="201">
        <f t="shared" si="0"/>
        <v>350.12</v>
      </c>
    </row>
    <row r="13" spans="1:18" ht="8.25" customHeight="1" x14ac:dyDescent="0.35">
      <c r="A13" s="185" t="s">
        <v>34</v>
      </c>
      <c r="B13" s="11">
        <v>4</v>
      </c>
      <c r="C13" s="11">
        <v>6</v>
      </c>
      <c r="D13" s="11"/>
      <c r="E13" s="140" t="s">
        <v>157</v>
      </c>
      <c r="F13" s="237">
        <v>267805</v>
      </c>
      <c r="G13" s="281">
        <f>SUM(F12:F13)</f>
        <v>462165</v>
      </c>
      <c r="H13" s="149">
        <v>109.75</v>
      </c>
      <c r="I13" s="149"/>
      <c r="J13" s="150">
        <v>54.31</v>
      </c>
      <c r="K13" s="149">
        <v>9.9600000000000009</v>
      </c>
      <c r="L13" s="149">
        <v>2.2599999999999998</v>
      </c>
      <c r="M13" s="149">
        <v>1.58</v>
      </c>
      <c r="N13" s="149" t="s">
        <v>24</v>
      </c>
      <c r="O13" s="195">
        <v>4</v>
      </c>
      <c r="P13" s="149">
        <v>18.37</v>
      </c>
      <c r="Q13" s="154">
        <v>143.88999999999999</v>
      </c>
      <c r="R13" s="201">
        <f t="shared" si="0"/>
        <v>344.12</v>
      </c>
    </row>
    <row r="14" spans="1:18" ht="8.25" customHeight="1" x14ac:dyDescent="0.35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269">
        <v>637558</v>
      </c>
      <c r="G14" s="282">
        <f>SUM(F14)</f>
        <v>637558</v>
      </c>
      <c r="H14" s="155">
        <v>91.55</v>
      </c>
      <c r="I14" s="156">
        <v>2.74</v>
      </c>
      <c r="J14" s="156">
        <v>8.2100000000000009</v>
      </c>
      <c r="K14" s="156">
        <v>5.47</v>
      </c>
      <c r="L14" s="155"/>
      <c r="M14" s="155">
        <v>0.55000000000000004</v>
      </c>
      <c r="N14" s="155">
        <v>2.86</v>
      </c>
      <c r="O14" s="203">
        <v>7</v>
      </c>
      <c r="P14" s="156">
        <v>22</v>
      </c>
      <c r="Q14" s="157">
        <v>145.88999999999999</v>
      </c>
      <c r="R14" s="202">
        <f t="shared" si="0"/>
        <v>286.27</v>
      </c>
    </row>
    <row r="15" spans="1:18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237">
        <v>5319</v>
      </c>
      <c r="G15" s="281"/>
      <c r="H15" s="149">
        <v>91.55</v>
      </c>
      <c r="I15" s="150">
        <v>2.74</v>
      </c>
      <c r="J15" s="150">
        <v>8.2100000000000009</v>
      </c>
      <c r="K15" s="150">
        <v>5.47</v>
      </c>
      <c r="L15" s="149"/>
      <c r="M15" s="149">
        <v>0.55000000000000004</v>
      </c>
      <c r="N15" s="149">
        <v>2.86</v>
      </c>
      <c r="O15" s="204">
        <v>7</v>
      </c>
      <c r="P15" s="150">
        <v>11.88</v>
      </c>
      <c r="Q15" s="154">
        <v>145.88999999999999</v>
      </c>
      <c r="R15" s="201">
        <f t="shared" si="0"/>
        <v>276.14999999999998</v>
      </c>
    </row>
    <row r="16" spans="1:18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181223</v>
      </c>
      <c r="G16" s="281"/>
      <c r="H16" s="149">
        <v>91.55</v>
      </c>
      <c r="I16" s="150">
        <v>2.74</v>
      </c>
      <c r="J16" s="150">
        <v>8.2100000000000009</v>
      </c>
      <c r="K16" s="150">
        <v>5.47</v>
      </c>
      <c r="L16" s="149"/>
      <c r="M16" s="149">
        <v>0.55000000000000004</v>
      </c>
      <c r="N16" s="149">
        <v>2.86</v>
      </c>
      <c r="O16" s="197"/>
      <c r="P16" s="150">
        <v>11.88</v>
      </c>
      <c r="Q16" s="154">
        <v>145.88999999999999</v>
      </c>
      <c r="R16" s="201">
        <f t="shared" si="0"/>
        <v>269.14999999999998</v>
      </c>
    </row>
    <row r="17" spans="1:18" ht="8.25" customHeight="1" x14ac:dyDescent="0.35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237">
        <v>116567</v>
      </c>
      <c r="G17" s="281">
        <f>SUM(F15:F17)</f>
        <v>303109</v>
      </c>
      <c r="H17" s="149">
        <v>91.55</v>
      </c>
      <c r="I17" s="150">
        <v>2.74</v>
      </c>
      <c r="J17" s="150">
        <v>8.2100000000000009</v>
      </c>
      <c r="K17" s="150">
        <v>5.47</v>
      </c>
      <c r="L17" s="149"/>
      <c r="M17" s="149">
        <v>0.55000000000000004</v>
      </c>
      <c r="N17" s="149">
        <v>2.86</v>
      </c>
      <c r="O17" s="195">
        <v>6</v>
      </c>
      <c r="P17" s="150">
        <v>11.88</v>
      </c>
      <c r="Q17" s="154">
        <v>145.88999999999999</v>
      </c>
      <c r="R17" s="201">
        <f t="shared" si="0"/>
        <v>275.14999999999998</v>
      </c>
    </row>
    <row r="18" spans="1:18" ht="8.25" customHeight="1" x14ac:dyDescent="0.3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5">
        <v>103081</v>
      </c>
      <c r="G18" s="282"/>
      <c r="H18" s="155">
        <v>91.55</v>
      </c>
      <c r="I18" s="156">
        <v>2.74</v>
      </c>
      <c r="J18" s="156">
        <v>8.2100000000000009</v>
      </c>
      <c r="K18" s="156">
        <v>5.47</v>
      </c>
      <c r="L18" s="155"/>
      <c r="M18" s="155">
        <v>0.55000000000000004</v>
      </c>
      <c r="N18" s="155">
        <v>2.86</v>
      </c>
      <c r="O18" s="203">
        <v>7</v>
      </c>
      <c r="P18" s="156">
        <v>16.690000000000001</v>
      </c>
      <c r="Q18" s="157">
        <v>145.88999999999999</v>
      </c>
      <c r="R18" s="202">
        <f t="shared" si="0"/>
        <v>280.95999999999998</v>
      </c>
    </row>
    <row r="19" spans="1:18" ht="8.25" customHeight="1" x14ac:dyDescent="0.35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4">
        <v>316438</v>
      </c>
      <c r="G19" s="281">
        <f>SUM(F18:F19)</f>
        <v>419519</v>
      </c>
      <c r="H19" s="149">
        <v>91.55</v>
      </c>
      <c r="I19" s="150">
        <v>2.74</v>
      </c>
      <c r="J19" s="150">
        <v>8.2100000000000009</v>
      </c>
      <c r="K19" s="150">
        <v>5.47</v>
      </c>
      <c r="L19" s="149"/>
      <c r="M19" s="149">
        <v>0.55000000000000004</v>
      </c>
      <c r="N19" s="149">
        <v>2.86</v>
      </c>
      <c r="O19" s="197"/>
      <c r="P19" s="150">
        <v>16.690000000000001</v>
      </c>
      <c r="Q19" s="154">
        <v>145.88999999999999</v>
      </c>
      <c r="R19" s="201">
        <f t="shared" si="0"/>
        <v>273.95999999999998</v>
      </c>
    </row>
    <row r="20" spans="1:18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237">
        <v>337946</v>
      </c>
      <c r="G20" s="281"/>
      <c r="H20" s="149">
        <v>95.35</v>
      </c>
      <c r="I20" s="150">
        <v>4.8099999999999996</v>
      </c>
      <c r="J20" s="149"/>
      <c r="K20" s="150">
        <v>4.8099999999999996</v>
      </c>
      <c r="L20" s="150">
        <v>2.87</v>
      </c>
      <c r="M20" s="149"/>
      <c r="N20" s="149"/>
      <c r="O20" s="195">
        <v>5</v>
      </c>
      <c r="P20" s="149">
        <v>24.63</v>
      </c>
      <c r="Q20" s="154">
        <v>145.88999999999999</v>
      </c>
      <c r="R20" s="201">
        <f t="shared" si="0"/>
        <v>283.36</v>
      </c>
    </row>
    <row r="21" spans="1:18" ht="8.25" customHeight="1" x14ac:dyDescent="0.35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237">
        <v>68050</v>
      </c>
      <c r="G21" s="281">
        <f>SUM(F20:F21)</f>
        <v>405996</v>
      </c>
      <c r="H21" s="149">
        <v>91.55</v>
      </c>
      <c r="I21" s="150">
        <v>2.74</v>
      </c>
      <c r="J21" s="150">
        <v>8.2100000000000009</v>
      </c>
      <c r="K21" s="150">
        <v>5.47</v>
      </c>
      <c r="L21" s="149"/>
      <c r="M21" s="149">
        <v>0.55000000000000004</v>
      </c>
      <c r="N21" s="149">
        <v>2.86</v>
      </c>
      <c r="O21" s="197"/>
      <c r="P21" s="149">
        <v>24.63</v>
      </c>
      <c r="Q21" s="154">
        <v>145.88999999999999</v>
      </c>
      <c r="R21" s="201">
        <f t="shared" si="0"/>
        <v>281.89999999999998</v>
      </c>
    </row>
    <row r="22" spans="1:18" ht="8.25" customHeight="1" x14ac:dyDescent="0.3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269">
        <v>349739</v>
      </c>
      <c r="G22" s="282"/>
      <c r="H22" s="155">
        <v>91.55</v>
      </c>
      <c r="I22" s="156">
        <v>2.74</v>
      </c>
      <c r="J22" s="156">
        <v>8.2100000000000009</v>
      </c>
      <c r="K22" s="156">
        <v>5.47</v>
      </c>
      <c r="L22" s="155"/>
      <c r="M22" s="155">
        <v>0.55000000000000004</v>
      </c>
      <c r="N22" s="155">
        <v>2.86</v>
      </c>
      <c r="O22" s="205"/>
      <c r="P22" s="156">
        <v>19.100000000000001</v>
      </c>
      <c r="Q22" s="157">
        <v>145.88999999999999</v>
      </c>
      <c r="R22" s="202">
        <f t="shared" si="0"/>
        <v>276.37</v>
      </c>
    </row>
    <row r="23" spans="1:18" ht="8.25" customHeight="1" x14ac:dyDescent="0.35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269">
        <v>69117</v>
      </c>
      <c r="G23" s="281">
        <f>SUM(F22:F23)</f>
        <v>418856</v>
      </c>
      <c r="H23" s="150">
        <v>102</v>
      </c>
      <c r="I23" s="150">
        <v>5</v>
      </c>
      <c r="J23" s="149"/>
      <c r="K23" s="150">
        <v>1</v>
      </c>
      <c r="L23" s="149"/>
      <c r="M23" s="149"/>
      <c r="N23" s="149"/>
      <c r="O23" s="195">
        <v>5</v>
      </c>
      <c r="P23" s="150">
        <v>19.100000000000001</v>
      </c>
      <c r="Q23" s="154">
        <v>145.88999999999999</v>
      </c>
      <c r="R23" s="201">
        <f t="shared" si="0"/>
        <v>277.99</v>
      </c>
    </row>
    <row r="24" spans="1:18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237">
        <v>67743</v>
      </c>
      <c r="G24" s="281"/>
      <c r="H24" s="149">
        <v>91.55</v>
      </c>
      <c r="I24" s="150">
        <v>2.74</v>
      </c>
      <c r="J24" s="150">
        <v>8.2100000000000009</v>
      </c>
      <c r="K24" s="150">
        <v>5.47</v>
      </c>
      <c r="L24" s="149"/>
      <c r="M24" s="149">
        <v>0.55000000000000004</v>
      </c>
      <c r="N24" s="149">
        <v>2.86</v>
      </c>
      <c r="O24" s="197"/>
      <c r="P24" s="150">
        <v>16.09</v>
      </c>
      <c r="Q24" s="154">
        <v>145.88999999999999</v>
      </c>
      <c r="R24" s="201">
        <f t="shared" si="0"/>
        <v>273.36</v>
      </c>
    </row>
    <row r="25" spans="1:18" ht="8.25" customHeight="1" x14ac:dyDescent="0.35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237">
        <v>305152</v>
      </c>
      <c r="G25" s="281">
        <f>SUM(F24:F25)</f>
        <v>372895</v>
      </c>
      <c r="H25" s="149">
        <v>91.55</v>
      </c>
      <c r="I25" s="150">
        <v>2.74</v>
      </c>
      <c r="J25" s="150">
        <v>8.2100000000000009</v>
      </c>
      <c r="K25" s="150">
        <v>5.47</v>
      </c>
      <c r="L25" s="149"/>
      <c r="M25" s="149">
        <v>0.55000000000000004</v>
      </c>
      <c r="N25" s="149">
        <v>2.86</v>
      </c>
      <c r="O25" s="195">
        <v>6</v>
      </c>
      <c r="P25" s="150">
        <v>16.09</v>
      </c>
      <c r="Q25" s="154">
        <v>145.88999999999999</v>
      </c>
      <c r="R25" s="201">
        <f t="shared" si="0"/>
        <v>279.36</v>
      </c>
    </row>
    <row r="26" spans="1:18" ht="8.25" customHeight="1" x14ac:dyDescent="0.3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5">
        <v>96982</v>
      </c>
      <c r="G26" s="282"/>
      <c r="H26" s="155">
        <v>91.55</v>
      </c>
      <c r="I26" s="156">
        <v>2.74</v>
      </c>
      <c r="J26" s="156">
        <v>8.2100000000000009</v>
      </c>
      <c r="K26" s="156">
        <v>5.47</v>
      </c>
      <c r="L26" s="155"/>
      <c r="M26" s="155">
        <v>0.55000000000000004</v>
      </c>
      <c r="N26" s="155">
        <v>2.86</v>
      </c>
      <c r="O26" s="203">
        <v>7</v>
      </c>
      <c r="P26" s="156">
        <v>18</v>
      </c>
      <c r="Q26" s="157">
        <v>145.88999999999999</v>
      </c>
      <c r="R26" s="202">
        <f t="shared" si="0"/>
        <v>282.27</v>
      </c>
    </row>
    <row r="27" spans="1:18" ht="8.25" customHeight="1" x14ac:dyDescent="0.3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228395</v>
      </c>
      <c r="G27" s="281"/>
      <c r="H27" s="149">
        <v>91.55</v>
      </c>
      <c r="I27" s="150">
        <v>2.74</v>
      </c>
      <c r="J27" s="150">
        <v>8.2100000000000009</v>
      </c>
      <c r="K27" s="150">
        <v>5.47</v>
      </c>
      <c r="L27" s="149"/>
      <c r="M27" s="149">
        <v>0.55000000000000004</v>
      </c>
      <c r="N27" s="149">
        <v>2.86</v>
      </c>
      <c r="O27" s="195">
        <v>6</v>
      </c>
      <c r="P27" s="150">
        <v>18</v>
      </c>
      <c r="Q27" s="154">
        <v>145.88999999999999</v>
      </c>
      <c r="R27" s="201">
        <f t="shared" si="0"/>
        <v>281.27</v>
      </c>
    </row>
    <row r="28" spans="1:18" ht="8.25" customHeight="1" x14ac:dyDescent="0.3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2580</v>
      </c>
      <c r="G28" s="281"/>
      <c r="H28" s="149">
        <v>91.55</v>
      </c>
      <c r="I28" s="150">
        <v>2.74</v>
      </c>
      <c r="J28" s="150">
        <v>8.2100000000000009</v>
      </c>
      <c r="K28" s="150">
        <v>5.47</v>
      </c>
      <c r="L28" s="149"/>
      <c r="M28" s="149">
        <v>0.55000000000000004</v>
      </c>
      <c r="N28" s="149">
        <v>2.86</v>
      </c>
      <c r="O28" s="195">
        <v>10</v>
      </c>
      <c r="P28" s="150">
        <v>18</v>
      </c>
      <c r="Q28" s="154">
        <v>145.88999999999999</v>
      </c>
      <c r="R28" s="201">
        <f t="shared" si="0"/>
        <v>285.27</v>
      </c>
    </row>
    <row r="29" spans="1:18" ht="8.25" customHeight="1" x14ac:dyDescent="0.3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27719</v>
      </c>
      <c r="G29" s="281"/>
      <c r="H29" s="149">
        <v>103.05</v>
      </c>
      <c r="I29" s="149">
        <v>4.5599999999999996</v>
      </c>
      <c r="J29" s="149"/>
      <c r="K29" s="149">
        <v>3.02</v>
      </c>
      <c r="L29" s="149"/>
      <c r="M29" s="149"/>
      <c r="N29" s="149"/>
      <c r="O29" s="195">
        <v>6</v>
      </c>
      <c r="P29" s="150">
        <v>18</v>
      </c>
      <c r="Q29" s="154">
        <v>145.88999999999999</v>
      </c>
      <c r="R29" s="201">
        <f t="shared" si="0"/>
        <v>280.52</v>
      </c>
    </row>
    <row r="30" spans="1:18" ht="8.25" customHeight="1" x14ac:dyDescent="0.35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5">
        <v>12839</v>
      </c>
      <c r="G30" s="282">
        <f>SUM(F26:F30)</f>
        <v>368515</v>
      </c>
      <c r="H30" s="155">
        <v>103.05</v>
      </c>
      <c r="I30" s="155">
        <v>4.5599999999999996</v>
      </c>
      <c r="J30" s="155"/>
      <c r="K30" s="155">
        <v>3.02</v>
      </c>
      <c r="L30" s="155"/>
      <c r="M30" s="155"/>
      <c r="N30" s="155"/>
      <c r="O30" s="198">
        <v>10</v>
      </c>
      <c r="P30" s="156">
        <v>18</v>
      </c>
      <c r="Q30" s="157">
        <v>145.88999999999999</v>
      </c>
      <c r="R30" s="202">
        <f t="shared" si="0"/>
        <v>284.52</v>
      </c>
    </row>
    <row r="31" spans="1:18" ht="8.25" customHeight="1" x14ac:dyDescent="0.3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237">
        <v>349229</v>
      </c>
      <c r="G31" s="281"/>
      <c r="H31" s="149">
        <v>91.55</v>
      </c>
      <c r="I31" s="150">
        <v>2.74</v>
      </c>
      <c r="J31" s="150">
        <v>8.2100000000000009</v>
      </c>
      <c r="K31" s="150">
        <v>5.47</v>
      </c>
      <c r="L31" s="149"/>
      <c r="M31" s="149">
        <v>0.55000000000000004</v>
      </c>
      <c r="N31" s="149">
        <v>2.86</v>
      </c>
      <c r="O31" s="195">
        <v>6</v>
      </c>
      <c r="P31" s="149">
        <v>32.04</v>
      </c>
      <c r="Q31" s="154">
        <v>145.88999999999999</v>
      </c>
      <c r="R31" s="201">
        <f t="shared" si="0"/>
        <v>295.30999999999995</v>
      </c>
    </row>
    <row r="32" spans="1:18" ht="8.25" customHeight="1" x14ac:dyDescent="0.35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237">
        <v>25414</v>
      </c>
      <c r="G32" s="281">
        <f>SUM(F31:F32)</f>
        <v>374643</v>
      </c>
      <c r="H32" s="150">
        <v>110</v>
      </c>
      <c r="I32" s="150">
        <v>3</v>
      </c>
      <c r="J32" s="149"/>
      <c r="K32" s="150">
        <v>5</v>
      </c>
      <c r="L32" s="149"/>
      <c r="M32" s="149">
        <v>0.44</v>
      </c>
      <c r="N32" s="149"/>
      <c r="O32" s="195">
        <v>6</v>
      </c>
      <c r="P32" s="149">
        <v>32.04</v>
      </c>
      <c r="Q32" s="154">
        <v>145.88999999999999</v>
      </c>
      <c r="R32" s="201">
        <f t="shared" si="0"/>
        <v>302.37</v>
      </c>
    </row>
    <row r="33" spans="1:18" ht="8.25" customHeight="1" x14ac:dyDescent="0.3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269">
        <v>118988</v>
      </c>
      <c r="G33" s="281"/>
      <c r="H33" s="149">
        <v>91.55</v>
      </c>
      <c r="I33" s="150">
        <v>2.74</v>
      </c>
      <c r="J33" s="150">
        <v>8.2100000000000009</v>
      </c>
      <c r="K33" s="150">
        <v>5.47</v>
      </c>
      <c r="L33" s="149"/>
      <c r="M33" s="149">
        <v>0.55000000000000004</v>
      </c>
      <c r="N33" s="149">
        <v>2.86</v>
      </c>
      <c r="O33" s="195">
        <v>6</v>
      </c>
      <c r="P33" s="149">
        <v>11.76</v>
      </c>
      <c r="Q33" s="154">
        <v>145.88999999999999</v>
      </c>
      <c r="R33" s="201">
        <f t="shared" si="0"/>
        <v>275.02999999999997</v>
      </c>
    </row>
    <row r="34" spans="1:18" ht="8.25" customHeight="1" x14ac:dyDescent="0.3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29158</v>
      </c>
      <c r="G34" s="282"/>
      <c r="H34" s="155">
        <v>91.55</v>
      </c>
      <c r="I34" s="156">
        <v>2.74</v>
      </c>
      <c r="J34" s="156">
        <v>8.2100000000000009</v>
      </c>
      <c r="K34" s="156">
        <v>5.47</v>
      </c>
      <c r="L34" s="155"/>
      <c r="M34" s="155">
        <v>0.55000000000000004</v>
      </c>
      <c r="N34" s="155">
        <v>2.86</v>
      </c>
      <c r="O34" s="198">
        <v>10</v>
      </c>
      <c r="P34" s="155">
        <v>11.76</v>
      </c>
      <c r="Q34" s="157">
        <v>145.88999999999999</v>
      </c>
      <c r="R34" s="202">
        <f t="shared" si="0"/>
        <v>279.02999999999997</v>
      </c>
    </row>
    <row r="35" spans="1:18" ht="8.25" customHeight="1" x14ac:dyDescent="0.3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26483</v>
      </c>
      <c r="G35" s="281"/>
      <c r="H35" s="149">
        <v>103.05</v>
      </c>
      <c r="I35" s="149">
        <v>4.5599999999999996</v>
      </c>
      <c r="J35" s="149"/>
      <c r="K35" s="149">
        <v>3.02</v>
      </c>
      <c r="L35" s="149"/>
      <c r="M35" s="149"/>
      <c r="N35" s="149"/>
      <c r="O35" s="195">
        <v>6</v>
      </c>
      <c r="P35" s="149">
        <v>11.76</v>
      </c>
      <c r="Q35" s="154">
        <v>145.88999999999999</v>
      </c>
      <c r="R35" s="201">
        <f t="shared" si="0"/>
        <v>274.27999999999997</v>
      </c>
    </row>
    <row r="36" spans="1:18" ht="8.25" customHeight="1" x14ac:dyDescent="0.3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2659</v>
      </c>
      <c r="G36" s="281"/>
      <c r="H36" s="149">
        <v>103.05</v>
      </c>
      <c r="I36" s="149">
        <v>4.5599999999999996</v>
      </c>
      <c r="J36" s="149"/>
      <c r="K36" s="149">
        <v>3.02</v>
      </c>
      <c r="L36" s="149"/>
      <c r="M36" s="149"/>
      <c r="N36" s="149"/>
      <c r="O36" s="195">
        <v>5</v>
      </c>
      <c r="P36" s="149">
        <v>11.76</v>
      </c>
      <c r="Q36" s="154">
        <v>143.88999999999999</v>
      </c>
      <c r="R36" s="201">
        <f t="shared" si="0"/>
        <v>271.27999999999997</v>
      </c>
    </row>
    <row r="37" spans="1:18" ht="8.25" customHeight="1" x14ac:dyDescent="0.3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73225</v>
      </c>
      <c r="G37" s="281"/>
      <c r="H37" s="149">
        <v>103.05</v>
      </c>
      <c r="I37" s="149">
        <v>4.5599999999999996</v>
      </c>
      <c r="J37" s="149"/>
      <c r="K37" s="149">
        <v>3.02</v>
      </c>
      <c r="L37" s="149"/>
      <c r="M37" s="149"/>
      <c r="N37" s="149"/>
      <c r="O37" s="195">
        <v>10</v>
      </c>
      <c r="P37" s="149">
        <v>11.76</v>
      </c>
      <c r="Q37" s="154">
        <v>143.88999999999999</v>
      </c>
      <c r="R37" s="201">
        <f t="shared" si="0"/>
        <v>276.27999999999997</v>
      </c>
    </row>
    <row r="38" spans="1:18" ht="8.25" customHeight="1" x14ac:dyDescent="0.35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269">
        <v>132299</v>
      </c>
      <c r="G38" s="282">
        <f>SUM(F33:F38)</f>
        <v>382812</v>
      </c>
      <c r="H38" s="155">
        <v>103.05</v>
      </c>
      <c r="I38" s="155">
        <v>4.5599999999999996</v>
      </c>
      <c r="J38" s="155"/>
      <c r="K38" s="155">
        <v>3.02</v>
      </c>
      <c r="L38" s="155"/>
      <c r="M38" s="155"/>
      <c r="N38" s="155"/>
      <c r="O38" s="198">
        <v>10</v>
      </c>
      <c r="P38" s="155">
        <v>11.76</v>
      </c>
      <c r="Q38" s="157">
        <v>145.88999999999999</v>
      </c>
      <c r="R38" s="202">
        <f t="shared" si="0"/>
        <v>278.27999999999997</v>
      </c>
    </row>
    <row r="39" spans="1:18" ht="8.25" customHeight="1" x14ac:dyDescent="0.3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237">
        <v>15136</v>
      </c>
      <c r="G39" s="281"/>
      <c r="H39" s="149">
        <v>103.05</v>
      </c>
      <c r="I39" s="149">
        <v>4.5599999999999996</v>
      </c>
      <c r="J39" s="149"/>
      <c r="K39" s="149">
        <v>3.02</v>
      </c>
      <c r="L39" s="149"/>
      <c r="M39" s="149"/>
      <c r="N39" s="149"/>
      <c r="O39" s="195">
        <v>6</v>
      </c>
      <c r="P39" s="149">
        <v>13.79</v>
      </c>
      <c r="Q39" s="154">
        <v>145.88999999999999</v>
      </c>
      <c r="R39" s="201">
        <f t="shared" si="0"/>
        <v>276.30999999999995</v>
      </c>
    </row>
    <row r="40" spans="1:18" ht="8.25" customHeight="1" x14ac:dyDescent="0.3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289502</v>
      </c>
      <c r="G40" s="281"/>
      <c r="H40" s="149">
        <v>103.05</v>
      </c>
      <c r="I40" s="149">
        <v>4.5599999999999996</v>
      </c>
      <c r="J40" s="149"/>
      <c r="K40" s="149">
        <v>3.02</v>
      </c>
      <c r="L40" s="149"/>
      <c r="M40" s="149"/>
      <c r="N40" s="149"/>
      <c r="O40" s="195">
        <v>10</v>
      </c>
      <c r="P40" s="149">
        <v>13.79</v>
      </c>
      <c r="Q40" s="154">
        <v>143.88999999999999</v>
      </c>
      <c r="R40" s="201">
        <f t="shared" si="0"/>
        <v>278.30999999999995</v>
      </c>
    </row>
    <row r="41" spans="1:18" ht="8.25" customHeight="1" x14ac:dyDescent="0.35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237">
        <v>72330</v>
      </c>
      <c r="G41" s="281">
        <f>SUM(F39:F41)</f>
        <v>376968</v>
      </c>
      <c r="H41" s="149">
        <v>103.05</v>
      </c>
      <c r="I41" s="149">
        <v>4.5599999999999996</v>
      </c>
      <c r="J41" s="149"/>
      <c r="K41" s="149">
        <v>3.02</v>
      </c>
      <c r="L41" s="149"/>
      <c r="M41" s="149"/>
      <c r="N41" s="149"/>
      <c r="O41" s="195">
        <v>10</v>
      </c>
      <c r="P41" s="149">
        <v>13.79</v>
      </c>
      <c r="Q41" s="154">
        <v>145.88999999999999</v>
      </c>
      <c r="R41" s="201">
        <f t="shared" si="0"/>
        <v>280.30999999999995</v>
      </c>
    </row>
    <row r="42" spans="1:18" ht="8.25" customHeight="1" x14ac:dyDescent="0.3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5">
        <v>31975</v>
      </c>
      <c r="G42" s="282"/>
      <c r="H42" s="155">
        <v>91.55</v>
      </c>
      <c r="I42" s="156">
        <v>2.74</v>
      </c>
      <c r="J42" s="156">
        <v>8.2100000000000009</v>
      </c>
      <c r="K42" s="156">
        <v>5.47</v>
      </c>
      <c r="L42" s="155"/>
      <c r="M42" s="155">
        <v>0.55000000000000004</v>
      </c>
      <c r="N42" s="155">
        <v>2.86</v>
      </c>
      <c r="O42" s="203">
        <v>7</v>
      </c>
      <c r="P42" s="156">
        <v>18</v>
      </c>
      <c r="Q42" s="157">
        <v>145.88999999999999</v>
      </c>
      <c r="R42" s="202">
        <f t="shared" si="0"/>
        <v>282.27</v>
      </c>
    </row>
    <row r="43" spans="1:18" ht="8.25" customHeight="1" x14ac:dyDescent="0.3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13485</v>
      </c>
      <c r="G43" s="281"/>
      <c r="H43" s="149">
        <v>91.55</v>
      </c>
      <c r="I43" s="150">
        <v>2.74</v>
      </c>
      <c r="J43" s="150">
        <v>8.2100000000000009</v>
      </c>
      <c r="K43" s="150">
        <v>5.47</v>
      </c>
      <c r="L43" s="149"/>
      <c r="M43" s="149">
        <v>0.55000000000000004</v>
      </c>
      <c r="N43" s="149">
        <v>2.86</v>
      </c>
      <c r="O43" s="195">
        <v>10</v>
      </c>
      <c r="P43" s="150">
        <v>18</v>
      </c>
      <c r="Q43" s="154">
        <v>145.88999999999999</v>
      </c>
      <c r="R43" s="201">
        <f>SUM(H43:Q43)</f>
        <v>285.27</v>
      </c>
    </row>
    <row r="44" spans="1:18" ht="8.25" customHeight="1" x14ac:dyDescent="0.3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8501</v>
      </c>
      <c r="G44" s="281"/>
      <c r="H44" s="149">
        <v>103.05</v>
      </c>
      <c r="I44" s="149">
        <v>4.5599999999999996</v>
      </c>
      <c r="J44" s="149"/>
      <c r="K44" s="149">
        <v>3.02</v>
      </c>
      <c r="L44" s="149"/>
      <c r="M44" s="149"/>
      <c r="N44" s="149"/>
      <c r="O44" s="204">
        <v>7</v>
      </c>
      <c r="P44" s="150">
        <v>18</v>
      </c>
      <c r="Q44" s="154">
        <v>145.88999999999999</v>
      </c>
      <c r="R44" s="201">
        <f t="shared" si="0"/>
        <v>281.52</v>
      </c>
    </row>
    <row r="45" spans="1:18" ht="8.25" customHeight="1" x14ac:dyDescent="0.3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140544</v>
      </c>
      <c r="G45" s="281"/>
      <c r="H45" s="149">
        <v>103.05</v>
      </c>
      <c r="I45" s="149">
        <v>4.5599999999999996</v>
      </c>
      <c r="J45" s="149"/>
      <c r="K45" s="149">
        <v>3.02</v>
      </c>
      <c r="L45" s="149"/>
      <c r="M45" s="149"/>
      <c r="N45" s="149"/>
      <c r="O45" s="195">
        <v>10</v>
      </c>
      <c r="P45" s="150">
        <v>18</v>
      </c>
      <c r="Q45" s="154">
        <v>143.88999999999999</v>
      </c>
      <c r="R45" s="201">
        <f t="shared" si="0"/>
        <v>282.52</v>
      </c>
    </row>
    <row r="46" spans="1:18" ht="8.25" customHeight="1" x14ac:dyDescent="0.35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5">
        <v>199274</v>
      </c>
      <c r="G46" s="282">
        <f>SUM(F42:F46)</f>
        <v>393779</v>
      </c>
      <c r="H46" s="155">
        <v>103.05</v>
      </c>
      <c r="I46" s="155">
        <v>4.5599999999999996</v>
      </c>
      <c r="J46" s="155"/>
      <c r="K46" s="155">
        <v>3.02</v>
      </c>
      <c r="L46" s="155"/>
      <c r="M46" s="155"/>
      <c r="N46" s="155"/>
      <c r="O46" s="198">
        <v>10</v>
      </c>
      <c r="P46" s="156">
        <v>18</v>
      </c>
      <c r="Q46" s="157">
        <v>145.88999999999999</v>
      </c>
      <c r="R46" s="202">
        <f t="shared" si="0"/>
        <v>284.52</v>
      </c>
    </row>
    <row r="47" spans="1:18" ht="8.25" customHeight="1" x14ac:dyDescent="0.35">
      <c r="A47" s="185" t="s">
        <v>46</v>
      </c>
      <c r="B47" s="11">
        <v>4</v>
      </c>
      <c r="C47" s="11">
        <v>6</v>
      </c>
      <c r="D47" s="11"/>
      <c r="E47" s="140" t="s">
        <v>157</v>
      </c>
      <c r="F47" s="237">
        <v>16223</v>
      </c>
      <c r="G47" s="281"/>
      <c r="H47" s="149">
        <v>109.75</v>
      </c>
      <c r="I47" s="149"/>
      <c r="J47" s="150">
        <v>54.31</v>
      </c>
      <c r="K47" s="149">
        <v>9.9600000000000009</v>
      </c>
      <c r="L47" s="149">
        <v>2.2599999999999998</v>
      </c>
      <c r="M47" s="149">
        <v>1.58</v>
      </c>
      <c r="N47" s="149" t="s">
        <v>24</v>
      </c>
      <c r="O47" s="195">
        <v>4</v>
      </c>
      <c r="P47" s="150">
        <v>18</v>
      </c>
      <c r="Q47" s="154">
        <v>143.88999999999999</v>
      </c>
      <c r="R47" s="201">
        <f t="shared" ref="R47:R49" si="1">SUM(H47:Q47)</f>
        <v>343.75</v>
      </c>
    </row>
    <row r="48" spans="1:18" ht="8.25" customHeight="1" x14ac:dyDescent="0.3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109087</v>
      </c>
      <c r="G48" s="281"/>
      <c r="H48" s="149">
        <v>109.75</v>
      </c>
      <c r="I48" s="149"/>
      <c r="J48" s="150">
        <v>54.31</v>
      </c>
      <c r="K48" s="149">
        <v>9.9600000000000009</v>
      </c>
      <c r="L48" s="149">
        <v>2.2599999999999998</v>
      </c>
      <c r="M48" s="149">
        <v>1.58</v>
      </c>
      <c r="N48" s="149" t="s">
        <v>24</v>
      </c>
      <c r="O48" s="195">
        <v>4</v>
      </c>
      <c r="P48" s="150">
        <v>18</v>
      </c>
      <c r="Q48" s="154">
        <v>145.88999999999999</v>
      </c>
      <c r="R48" s="201">
        <f t="shared" si="1"/>
        <v>345.75</v>
      </c>
    </row>
    <row r="49" spans="1:18" ht="8.25" customHeight="1" x14ac:dyDescent="0.3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208334</v>
      </c>
      <c r="G49" s="281"/>
      <c r="H49" s="149">
        <v>91.55</v>
      </c>
      <c r="I49" s="150">
        <v>2.74</v>
      </c>
      <c r="J49" s="150">
        <v>8.2100000000000009</v>
      </c>
      <c r="K49" s="150">
        <v>5.47</v>
      </c>
      <c r="L49" s="149"/>
      <c r="M49" s="149">
        <v>0.55000000000000004</v>
      </c>
      <c r="N49" s="149">
        <v>2.86</v>
      </c>
      <c r="O49" s="195">
        <v>4</v>
      </c>
      <c r="P49" s="150">
        <v>18</v>
      </c>
      <c r="Q49" s="154">
        <v>145.88999999999999</v>
      </c>
      <c r="R49" s="201">
        <f t="shared" si="1"/>
        <v>279.27</v>
      </c>
    </row>
    <row r="50" spans="1:18" ht="8.25" customHeight="1" x14ac:dyDescent="0.3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44042</v>
      </c>
      <c r="G50" s="282"/>
      <c r="H50" s="155">
        <v>103.05</v>
      </c>
      <c r="I50" s="155">
        <v>4.5599999999999996</v>
      </c>
      <c r="J50" s="155"/>
      <c r="K50" s="155">
        <v>3.02</v>
      </c>
      <c r="L50" s="155"/>
      <c r="M50" s="155"/>
      <c r="N50" s="155"/>
      <c r="O50" s="198">
        <v>4</v>
      </c>
      <c r="P50" s="156">
        <v>18</v>
      </c>
      <c r="Q50" s="157">
        <v>143.88999999999999</v>
      </c>
      <c r="R50" s="202">
        <f t="shared" si="0"/>
        <v>276.52</v>
      </c>
    </row>
    <row r="51" spans="1:18" ht="8.25" customHeight="1" x14ac:dyDescent="0.35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237">
        <v>32742</v>
      </c>
      <c r="G51" s="281">
        <f>SUM(F47:F51)</f>
        <v>410428</v>
      </c>
      <c r="H51" s="149">
        <v>103.05</v>
      </c>
      <c r="I51" s="149">
        <v>4.5599999999999996</v>
      </c>
      <c r="J51" s="149"/>
      <c r="K51" s="149">
        <v>3.02</v>
      </c>
      <c r="L51" s="149"/>
      <c r="M51" s="149"/>
      <c r="N51" s="149"/>
      <c r="O51" s="195">
        <v>4</v>
      </c>
      <c r="P51" s="150">
        <v>18</v>
      </c>
      <c r="Q51" s="154">
        <v>145.88999999999999</v>
      </c>
      <c r="R51" s="201">
        <f t="shared" si="0"/>
        <v>278.52</v>
      </c>
    </row>
    <row r="52" spans="1:18" ht="8.25" customHeight="1" x14ac:dyDescent="0.3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269">
        <v>340337</v>
      </c>
      <c r="G52" s="281"/>
      <c r="H52" s="149">
        <v>109.75</v>
      </c>
      <c r="I52" s="149"/>
      <c r="J52" s="150">
        <v>54.31</v>
      </c>
      <c r="K52" s="149">
        <v>9.9600000000000009</v>
      </c>
      <c r="L52" s="149">
        <v>2.2599999999999998</v>
      </c>
      <c r="M52" s="149">
        <v>1.58</v>
      </c>
      <c r="N52" s="149" t="s">
        <v>24</v>
      </c>
      <c r="O52" s="195">
        <v>4</v>
      </c>
      <c r="P52" s="149">
        <v>13.03</v>
      </c>
      <c r="Q52" s="154">
        <v>143.88999999999999</v>
      </c>
      <c r="R52" s="201">
        <f t="shared" si="0"/>
        <v>338.78</v>
      </c>
    </row>
    <row r="53" spans="1:18" ht="8.25" customHeight="1" x14ac:dyDescent="0.35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269">
        <v>43309</v>
      </c>
      <c r="G53" s="281">
        <f>SUM(F52:F53)</f>
        <v>383646</v>
      </c>
      <c r="H53" s="149">
        <v>103.05</v>
      </c>
      <c r="I53" s="149">
        <v>4.5599999999999996</v>
      </c>
      <c r="J53" s="149"/>
      <c r="K53" s="149">
        <v>3.02</v>
      </c>
      <c r="L53" s="149"/>
      <c r="M53" s="149"/>
      <c r="N53" s="149"/>
      <c r="O53" s="195">
        <v>4</v>
      </c>
      <c r="P53" s="149">
        <v>13.03</v>
      </c>
      <c r="Q53" s="154">
        <v>143.88999999999999</v>
      </c>
      <c r="R53" s="201">
        <f t="shared" si="0"/>
        <v>271.54999999999995</v>
      </c>
    </row>
    <row r="54" spans="1:18" ht="8.25" customHeight="1" x14ac:dyDescent="0.35">
      <c r="A54" s="187" t="s">
        <v>48</v>
      </c>
      <c r="B54" s="9">
        <v>28</v>
      </c>
      <c r="C54" s="9">
        <v>5</v>
      </c>
      <c r="D54" s="9"/>
      <c r="E54" s="139" t="s">
        <v>157</v>
      </c>
      <c r="F54" s="237">
        <v>361231</v>
      </c>
      <c r="G54" s="282">
        <f>SUM(F54)</f>
        <v>361231</v>
      </c>
      <c r="H54" s="155">
        <v>103.05</v>
      </c>
      <c r="I54" s="155">
        <v>4.5599999999999996</v>
      </c>
      <c r="J54" s="155"/>
      <c r="K54" s="155">
        <v>3.02</v>
      </c>
      <c r="L54" s="155"/>
      <c r="M54" s="155"/>
      <c r="N54" s="155"/>
      <c r="O54" s="198">
        <v>10</v>
      </c>
      <c r="P54" s="156">
        <v>16.82</v>
      </c>
      <c r="Q54" s="157">
        <v>143.88999999999999</v>
      </c>
      <c r="R54" s="202">
        <f t="shared" si="0"/>
        <v>281.33999999999997</v>
      </c>
    </row>
    <row r="55" spans="1:18" ht="8.25" customHeight="1" x14ac:dyDescent="0.35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95">
        <v>346671</v>
      </c>
      <c r="G55" s="281">
        <f>SUM(F55)</f>
        <v>346671</v>
      </c>
      <c r="H55" s="149">
        <v>103.05</v>
      </c>
      <c r="I55" s="149">
        <v>4.5599999999999996</v>
      </c>
      <c r="J55" s="149"/>
      <c r="K55" s="149">
        <v>3.02</v>
      </c>
      <c r="L55" s="149"/>
      <c r="M55" s="149"/>
      <c r="N55" s="149"/>
      <c r="O55" s="195">
        <v>10</v>
      </c>
      <c r="P55" s="150">
        <v>17.850000000000001</v>
      </c>
      <c r="Q55" s="154">
        <v>143.88999999999999</v>
      </c>
      <c r="R55" s="201">
        <f t="shared" si="0"/>
        <v>282.37</v>
      </c>
    </row>
    <row r="56" spans="1:18" ht="8.25" customHeight="1" x14ac:dyDescent="0.3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237">
        <v>195337</v>
      </c>
      <c r="G56" s="281"/>
      <c r="H56" s="149">
        <v>103.05</v>
      </c>
      <c r="I56" s="149">
        <v>4.5599999999999996</v>
      </c>
      <c r="J56" s="149"/>
      <c r="K56" s="149">
        <v>3.02</v>
      </c>
      <c r="L56" s="149"/>
      <c r="M56" s="149"/>
      <c r="N56" s="149"/>
      <c r="O56" s="195">
        <v>5</v>
      </c>
      <c r="P56" s="150">
        <v>18</v>
      </c>
      <c r="Q56" s="154">
        <v>143.88999999999999</v>
      </c>
      <c r="R56" s="201">
        <f t="shared" si="0"/>
        <v>277.52</v>
      </c>
    </row>
    <row r="57" spans="1:18" ht="8.25" customHeight="1" x14ac:dyDescent="0.35">
      <c r="A57" s="185" t="s">
        <v>49</v>
      </c>
      <c r="B57" s="11">
        <v>28</v>
      </c>
      <c r="C57" s="11">
        <v>5</v>
      </c>
      <c r="D57" s="11"/>
      <c r="E57" s="140" t="s">
        <v>157</v>
      </c>
      <c r="F57" s="237">
        <v>187585</v>
      </c>
      <c r="G57" s="281">
        <f>SUM(F56:F57)</f>
        <v>382922</v>
      </c>
      <c r="H57" s="149">
        <v>103.05</v>
      </c>
      <c r="I57" s="149">
        <v>4.5599999999999996</v>
      </c>
      <c r="J57" s="149"/>
      <c r="K57" s="149">
        <v>3.02</v>
      </c>
      <c r="L57" s="149"/>
      <c r="M57" s="149"/>
      <c r="N57" s="149"/>
      <c r="O57" s="195">
        <v>10</v>
      </c>
      <c r="P57" s="150">
        <v>18</v>
      </c>
      <c r="Q57" s="154">
        <v>143.88999999999999</v>
      </c>
      <c r="R57" s="201">
        <f t="shared" si="0"/>
        <v>282.52</v>
      </c>
    </row>
    <row r="58" spans="1:18" ht="8.25" customHeight="1" x14ac:dyDescent="0.3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269">
        <v>21500</v>
      </c>
      <c r="G58" s="282"/>
      <c r="H58" s="155">
        <v>103.05</v>
      </c>
      <c r="I58" s="155">
        <v>4.5599999999999996</v>
      </c>
      <c r="J58" s="155"/>
      <c r="K58" s="155">
        <v>3.02</v>
      </c>
      <c r="L58" s="155"/>
      <c r="M58" s="155"/>
      <c r="N58" s="155"/>
      <c r="O58" s="198">
        <v>10</v>
      </c>
      <c r="P58" s="156">
        <v>34.9</v>
      </c>
      <c r="Q58" s="157">
        <v>143.88999999999999</v>
      </c>
      <c r="R58" s="202">
        <f t="shared" si="0"/>
        <v>299.41999999999996</v>
      </c>
    </row>
    <row r="59" spans="1:18" ht="8.25" customHeight="1" x14ac:dyDescent="0.35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269">
        <v>447474</v>
      </c>
      <c r="G59" s="281">
        <f>SUM(F58:F59)</f>
        <v>468974</v>
      </c>
      <c r="H59" s="149">
        <v>103.05</v>
      </c>
      <c r="I59" s="149">
        <v>4.5599999999999996</v>
      </c>
      <c r="J59" s="149"/>
      <c r="K59" s="149">
        <v>3.02</v>
      </c>
      <c r="L59" s="149"/>
      <c r="M59" s="149"/>
      <c r="N59" s="149"/>
      <c r="O59" s="195">
        <v>5</v>
      </c>
      <c r="P59" s="150">
        <v>34.9</v>
      </c>
      <c r="Q59" s="154">
        <v>143.88999999999999</v>
      </c>
      <c r="R59" s="201">
        <f t="shared" si="0"/>
        <v>294.41999999999996</v>
      </c>
    </row>
    <row r="60" spans="1:18" ht="8.25" customHeight="1" x14ac:dyDescent="0.3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237">
        <v>299678</v>
      </c>
      <c r="G60" s="281"/>
      <c r="H60" s="149">
        <v>103.05</v>
      </c>
      <c r="I60" s="149">
        <v>4.5599999999999996</v>
      </c>
      <c r="J60" s="149"/>
      <c r="K60" s="149">
        <v>3.02</v>
      </c>
      <c r="L60" s="149"/>
      <c r="M60" s="149"/>
      <c r="N60" s="149"/>
      <c r="O60" s="195">
        <v>10</v>
      </c>
      <c r="P60" s="149">
        <v>21.68</v>
      </c>
      <c r="Q60" s="154">
        <v>143.88999999999999</v>
      </c>
      <c r="R60" s="201">
        <f t="shared" si="0"/>
        <v>286.2</v>
      </c>
    </row>
    <row r="61" spans="1:18" ht="8.25" customHeight="1" x14ac:dyDescent="0.35">
      <c r="A61" s="185" t="s">
        <v>51</v>
      </c>
      <c r="B61" s="11">
        <v>28</v>
      </c>
      <c r="C61" s="11">
        <v>7</v>
      </c>
      <c r="D61" s="11"/>
      <c r="E61" s="140" t="s">
        <v>157</v>
      </c>
      <c r="F61" s="237">
        <v>127186</v>
      </c>
      <c r="G61" s="281">
        <f>SUM(F60:F61)</f>
        <v>426864</v>
      </c>
      <c r="H61" s="149">
        <v>103.05</v>
      </c>
      <c r="I61" s="149">
        <v>4.5599999999999996</v>
      </c>
      <c r="J61" s="149"/>
      <c r="K61" s="149">
        <v>3.02</v>
      </c>
      <c r="L61" s="149"/>
      <c r="M61" s="149"/>
      <c r="N61" s="149"/>
      <c r="O61" s="195">
        <v>5</v>
      </c>
      <c r="P61" s="149">
        <v>21.68</v>
      </c>
      <c r="Q61" s="154">
        <v>143.88999999999999</v>
      </c>
      <c r="R61" s="201">
        <f t="shared" si="0"/>
        <v>281.2</v>
      </c>
    </row>
    <row r="62" spans="1:18" ht="8.25" customHeight="1" x14ac:dyDescent="0.3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5">
        <v>271438</v>
      </c>
      <c r="G62" s="282"/>
      <c r="H62" s="155">
        <v>91.55</v>
      </c>
      <c r="I62" s="156">
        <v>2.74</v>
      </c>
      <c r="J62" s="156">
        <v>8.2100000000000009</v>
      </c>
      <c r="K62" s="156">
        <v>5.47</v>
      </c>
      <c r="L62" s="155"/>
      <c r="M62" s="155">
        <v>0.55000000000000004</v>
      </c>
      <c r="N62" s="155">
        <v>2.86</v>
      </c>
      <c r="O62" s="203">
        <v>7</v>
      </c>
      <c r="P62" s="156">
        <v>16.93</v>
      </c>
      <c r="Q62" s="157">
        <v>145.88999999999999</v>
      </c>
      <c r="R62" s="202">
        <f t="shared" si="0"/>
        <v>281.2</v>
      </c>
    </row>
    <row r="63" spans="1:18" ht="8.25" customHeight="1" x14ac:dyDescent="0.35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5">
        <v>77100</v>
      </c>
      <c r="G63" s="281">
        <f>SUM(F62:F63)</f>
        <v>348538</v>
      </c>
      <c r="H63" s="149">
        <v>91.55</v>
      </c>
      <c r="I63" s="150">
        <v>2.74</v>
      </c>
      <c r="J63" s="150">
        <v>8.2100000000000009</v>
      </c>
      <c r="K63" s="150">
        <v>5.47</v>
      </c>
      <c r="L63" s="149"/>
      <c r="M63" s="149">
        <v>0.55000000000000004</v>
      </c>
      <c r="N63" s="149">
        <v>2.86</v>
      </c>
      <c r="O63" s="197"/>
      <c r="P63" s="150">
        <v>16.93</v>
      </c>
      <c r="Q63" s="154">
        <v>145.88999999999999</v>
      </c>
      <c r="R63" s="201">
        <f t="shared" si="0"/>
        <v>274.2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237">
        <v>302134</v>
      </c>
      <c r="G64" s="281"/>
      <c r="H64" s="149">
        <v>91.55</v>
      </c>
      <c r="I64" s="150">
        <v>2.74</v>
      </c>
      <c r="J64" s="150">
        <v>8.2100000000000009</v>
      </c>
      <c r="K64" s="150">
        <v>5.47</v>
      </c>
      <c r="L64" s="149"/>
      <c r="M64" s="149">
        <v>0.55000000000000004</v>
      </c>
      <c r="N64" s="149">
        <v>2.86</v>
      </c>
      <c r="O64" s="204">
        <v>7</v>
      </c>
      <c r="P64" s="150">
        <v>18</v>
      </c>
      <c r="Q64" s="154">
        <v>145.88999999999999</v>
      </c>
      <c r="R64" s="201">
        <f t="shared" si="0"/>
        <v>282.27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28549</v>
      </c>
      <c r="G65" s="282"/>
      <c r="H65" s="155">
        <v>91.55</v>
      </c>
      <c r="I65" s="156">
        <v>2.74</v>
      </c>
      <c r="J65" s="156">
        <v>8.2100000000000009</v>
      </c>
      <c r="K65" s="156">
        <v>5.47</v>
      </c>
      <c r="L65" s="155"/>
      <c r="M65" s="155">
        <v>0.55000000000000004</v>
      </c>
      <c r="N65" s="155">
        <v>2.86</v>
      </c>
      <c r="O65" s="198">
        <v>10</v>
      </c>
      <c r="P65" s="156">
        <v>18</v>
      </c>
      <c r="Q65" s="157">
        <v>145.88999999999999</v>
      </c>
      <c r="R65" s="202">
        <f t="shared" si="0"/>
        <v>285.27</v>
      </c>
    </row>
    <row r="66" spans="1:18" ht="8.25" customHeight="1" x14ac:dyDescent="0.25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237">
        <v>38464</v>
      </c>
      <c r="G66" s="281">
        <f>SUM(F64:F66)</f>
        <v>369147</v>
      </c>
      <c r="H66" s="149">
        <v>103.05</v>
      </c>
      <c r="I66" s="149">
        <v>4.5599999999999996</v>
      </c>
      <c r="J66" s="149"/>
      <c r="K66" s="149">
        <v>3.02</v>
      </c>
      <c r="L66" s="149"/>
      <c r="M66" s="149"/>
      <c r="N66" s="149"/>
      <c r="O66" s="195">
        <v>10</v>
      </c>
      <c r="P66" s="153">
        <v>18</v>
      </c>
      <c r="Q66" s="154">
        <v>145.88999999999999</v>
      </c>
      <c r="R66" s="196">
        <f t="shared" si="0"/>
        <v>284.52</v>
      </c>
    </row>
    <row r="67" spans="1:18" ht="8.25" customHeight="1" x14ac:dyDescent="0.25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269">
        <v>414816</v>
      </c>
      <c r="G67" s="281">
        <f>SUM(F67)</f>
        <v>414816</v>
      </c>
      <c r="H67" s="149">
        <v>91.55</v>
      </c>
      <c r="I67" s="150">
        <v>2.74</v>
      </c>
      <c r="J67" s="150">
        <v>8.2100000000000009</v>
      </c>
      <c r="K67" s="150">
        <v>5.47</v>
      </c>
      <c r="L67" s="149"/>
      <c r="M67" s="149">
        <v>0.55000000000000004</v>
      </c>
      <c r="N67" s="149">
        <v>2.86</v>
      </c>
      <c r="O67" s="204">
        <v>7</v>
      </c>
      <c r="P67" s="154">
        <v>22.03</v>
      </c>
      <c r="Q67" s="154">
        <v>145.88999999999999</v>
      </c>
      <c r="R67" s="196">
        <f t="shared" si="0"/>
        <v>286.29999999999995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287">
        <v>474732</v>
      </c>
      <c r="G68" s="297">
        <f>SUM(F68)</f>
        <v>474732</v>
      </c>
      <c r="H68" s="149">
        <v>91.55</v>
      </c>
      <c r="I68" s="150">
        <v>2.74</v>
      </c>
      <c r="J68" s="150">
        <v>8.2100000000000009</v>
      </c>
      <c r="K68" s="150">
        <v>5.47</v>
      </c>
      <c r="L68" s="149"/>
      <c r="M68" s="149">
        <v>0.55000000000000004</v>
      </c>
      <c r="N68" s="149">
        <v>2.86</v>
      </c>
      <c r="O68" s="197"/>
      <c r="P68" s="153">
        <v>13.9</v>
      </c>
      <c r="Q68" s="154">
        <v>145.88999999999999</v>
      </c>
      <c r="R68" s="196">
        <f t="shared" si="0"/>
        <v>271.16999999999996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11349573</v>
      </c>
      <c r="G69" s="296">
        <f>SUM(G6:G68)</f>
        <v>11349573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5" t="s">
        <v>7</v>
      </c>
      <c r="B70" s="11">
        <v>10</v>
      </c>
      <c r="C70" s="33"/>
      <c r="D70" s="55">
        <v>1</v>
      </c>
      <c r="E70" s="33" t="s">
        <v>156</v>
      </c>
      <c r="F70" s="288" t="s">
        <v>24</v>
      </c>
      <c r="G70" s="312">
        <v>1094402</v>
      </c>
      <c r="H70" s="149">
        <v>91.55</v>
      </c>
      <c r="I70" s="150">
        <v>2.74</v>
      </c>
      <c r="J70" s="150">
        <v>8.2100000000000009</v>
      </c>
      <c r="K70" s="150">
        <v>5.47</v>
      </c>
      <c r="L70" s="149"/>
      <c r="M70" s="149">
        <v>0.55000000000000004</v>
      </c>
      <c r="N70" s="170">
        <v>2.86</v>
      </c>
      <c r="O70" s="197">
        <v>58.22</v>
      </c>
      <c r="P70" s="154">
        <v>173.03</v>
      </c>
      <c r="Q70" s="154">
        <v>144.72</v>
      </c>
      <c r="R70" s="196">
        <f t="shared" ref="R70:R76" si="2">SUM(H70:Q70)</f>
        <v>487.35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78092</v>
      </c>
      <c r="H71" s="149">
        <v>91.55</v>
      </c>
      <c r="I71" s="150">
        <v>2.74</v>
      </c>
      <c r="J71" s="150">
        <v>8.2100000000000009</v>
      </c>
      <c r="K71" s="150">
        <v>5.47</v>
      </c>
      <c r="L71" s="149"/>
      <c r="M71" s="149">
        <v>0.55000000000000004</v>
      </c>
      <c r="N71" s="170">
        <v>2.86</v>
      </c>
      <c r="O71" s="204">
        <v>7</v>
      </c>
      <c r="P71" s="154">
        <v>200.72</v>
      </c>
      <c r="Q71" s="154">
        <v>145.88999999999999</v>
      </c>
      <c r="R71" s="196">
        <f t="shared" si="2"/>
        <v>464.99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31404</v>
      </c>
      <c r="H72" s="149">
        <v>91.55</v>
      </c>
      <c r="I72" s="150">
        <v>2.74</v>
      </c>
      <c r="J72" s="150">
        <v>8.2100000000000009</v>
      </c>
      <c r="K72" s="150">
        <v>5.47</v>
      </c>
      <c r="L72" s="149"/>
      <c r="M72" s="149">
        <v>0.55000000000000004</v>
      </c>
      <c r="N72" s="170">
        <v>2.86</v>
      </c>
      <c r="O72" s="195">
        <v>6</v>
      </c>
      <c r="P72" s="154">
        <v>105.31</v>
      </c>
      <c r="Q72" s="154">
        <v>145.88999999999999</v>
      </c>
      <c r="R72" s="196">
        <f t="shared" si="2"/>
        <v>368.58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75747</v>
      </c>
      <c r="H73" s="155">
        <v>103.05</v>
      </c>
      <c r="I73" s="155">
        <v>4.5599999999999996</v>
      </c>
      <c r="J73" s="155"/>
      <c r="K73" s="155">
        <v>3.02</v>
      </c>
      <c r="L73" s="155"/>
      <c r="M73" s="155"/>
      <c r="N73" s="172"/>
      <c r="O73" s="198">
        <v>47</v>
      </c>
      <c r="P73" s="157">
        <v>105.08</v>
      </c>
      <c r="Q73" s="157">
        <v>143.88999999999999</v>
      </c>
      <c r="R73" s="199">
        <f t="shared" si="2"/>
        <v>406.59999999999997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9673</v>
      </c>
      <c r="H74" s="149">
        <v>109.75</v>
      </c>
      <c r="I74" s="149"/>
      <c r="J74" s="150">
        <v>54.31</v>
      </c>
      <c r="K74" s="149">
        <v>9.9600000000000009</v>
      </c>
      <c r="L74" s="149">
        <v>2.2599999999999998</v>
      </c>
      <c r="M74" s="149">
        <v>1.58</v>
      </c>
      <c r="N74" s="170" t="s">
        <v>24</v>
      </c>
      <c r="O74" s="195">
        <v>10</v>
      </c>
      <c r="P74" s="154">
        <v>75.11</v>
      </c>
      <c r="Q74" s="154">
        <v>143.88999999999999</v>
      </c>
      <c r="R74" s="196">
        <f t="shared" si="2"/>
        <v>406.86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10650</v>
      </c>
      <c r="H75" s="149">
        <v>91.55</v>
      </c>
      <c r="I75" s="150">
        <v>2.74</v>
      </c>
      <c r="J75" s="150">
        <v>8.2100000000000009</v>
      </c>
      <c r="K75" s="150">
        <v>5.47</v>
      </c>
      <c r="L75" s="149"/>
      <c r="M75" s="149">
        <v>0.55000000000000004</v>
      </c>
      <c r="N75" s="170">
        <v>2.86</v>
      </c>
      <c r="O75" s="204">
        <v>7</v>
      </c>
      <c r="P75" s="153">
        <v>368.56</v>
      </c>
      <c r="Q75" s="154">
        <v>145.88999999999999</v>
      </c>
      <c r="R75" s="196">
        <f t="shared" si="2"/>
        <v>632.82999999999993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2913</v>
      </c>
      <c r="H76" s="175">
        <v>103.05</v>
      </c>
      <c r="I76" s="175">
        <v>4.5599999999999996</v>
      </c>
      <c r="J76" s="175"/>
      <c r="K76" s="175">
        <v>3.02</v>
      </c>
      <c r="L76" s="175"/>
      <c r="M76" s="175"/>
      <c r="N76" s="176"/>
      <c r="O76" s="210">
        <v>13.88</v>
      </c>
      <c r="P76" s="158">
        <v>78</v>
      </c>
      <c r="Q76" s="207">
        <v>143.88999999999999</v>
      </c>
      <c r="R76" s="209">
        <f t="shared" si="2"/>
        <v>346.4</v>
      </c>
    </row>
    <row r="77" spans="1:18" ht="12" customHeight="1" thickBot="1" x14ac:dyDescent="0.3">
      <c r="A77" s="277" t="s">
        <v>96</v>
      </c>
      <c r="B77" s="278"/>
      <c r="C77" s="278"/>
      <c r="D77" s="278"/>
      <c r="E77" s="278"/>
      <c r="F77" s="283" t="s">
        <v>24</v>
      </c>
      <c r="G77" s="291">
        <f>SUM(G69:G76)</f>
        <v>12652454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x14ac:dyDescent="0.25">
      <c r="A78" s="32"/>
      <c r="B78" s="11" t="s">
        <v>24</v>
      </c>
      <c r="C78" s="11" t="s">
        <v>24</v>
      </c>
      <c r="D78" s="33"/>
      <c r="E78" s="33"/>
      <c r="F78" s="313" t="s">
        <v>24</v>
      </c>
      <c r="G78" s="33"/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16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16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16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16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2" t="s">
        <v>176</v>
      </c>
      <c r="C84" s="47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16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16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16" t="s">
        <v>177</v>
      </c>
      <c r="C87" s="31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16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1">
    <mergeCell ref="B84:C84"/>
  </mergeCells>
  <pageMargins left="0.45" right="0.2" top="0.35" bottom="0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9"/>
  <sheetViews>
    <sheetView topLeftCell="A40" workbookViewId="0">
      <selection activeCell="D25" sqref="D25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174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25" t="s">
        <v>98</v>
      </c>
      <c r="B4" s="106">
        <v>84.06</v>
      </c>
      <c r="C4" s="6"/>
      <c r="D4" s="26" t="s">
        <v>24</v>
      </c>
      <c r="E4" s="106">
        <v>156.31</v>
      </c>
      <c r="F4" s="6"/>
      <c r="G4" s="26" t="s">
        <v>29</v>
      </c>
      <c r="H4" s="110">
        <v>340.05</v>
      </c>
    </row>
    <row r="5" spans="1:8" s="1" customFormat="1" ht="12.95" x14ac:dyDescent="0.3">
      <c r="A5" s="25" t="s">
        <v>99</v>
      </c>
      <c r="B5" s="106">
        <v>1.6</v>
      </c>
      <c r="C5" s="6"/>
      <c r="D5" s="26" t="s">
        <v>59</v>
      </c>
      <c r="E5" s="106">
        <v>0</v>
      </c>
      <c r="F5" s="6"/>
      <c r="G5" s="26" t="s">
        <v>60</v>
      </c>
      <c r="H5" s="112">
        <v>28.51</v>
      </c>
    </row>
    <row r="6" spans="1:8" s="1" customFormat="1" ht="12.95" x14ac:dyDescent="0.3">
      <c r="A6" s="25" t="s">
        <v>100</v>
      </c>
      <c r="B6" s="106">
        <v>6.3</v>
      </c>
      <c r="C6" s="6"/>
      <c r="D6" s="26" t="s">
        <v>60</v>
      </c>
      <c r="E6" s="106">
        <v>15.6</v>
      </c>
      <c r="F6" s="6"/>
      <c r="G6" s="27" t="s">
        <v>63</v>
      </c>
      <c r="H6" s="261">
        <f>SUM(H3:H5)</f>
        <v>368.56</v>
      </c>
    </row>
    <row r="7" spans="1:8" s="1" customFormat="1" ht="12.95" x14ac:dyDescent="0.3">
      <c r="A7" s="25" t="s">
        <v>101</v>
      </c>
      <c r="B7" s="106">
        <v>5.94</v>
      </c>
      <c r="C7" s="6"/>
      <c r="D7" s="26" t="s">
        <v>61</v>
      </c>
      <c r="E7" s="106">
        <v>28.81</v>
      </c>
      <c r="F7" s="6"/>
      <c r="G7" s="27"/>
      <c r="H7" s="119" t="s">
        <v>24</v>
      </c>
    </row>
    <row r="8" spans="1:8" s="1" customFormat="1" ht="12.95" x14ac:dyDescent="0.3">
      <c r="A8" s="25" t="s">
        <v>102</v>
      </c>
      <c r="B8" s="106">
        <v>4.3899999999999997</v>
      </c>
      <c r="C8" s="6"/>
      <c r="D8" s="26" t="s">
        <v>62</v>
      </c>
      <c r="E8" s="106">
        <v>0</v>
      </c>
      <c r="F8" s="180"/>
      <c r="G8" s="181" t="s">
        <v>67</v>
      </c>
      <c r="H8" s="212"/>
    </row>
    <row r="9" spans="1:8" s="1" customFormat="1" ht="12.95" x14ac:dyDescent="0.3">
      <c r="A9" s="25" t="s">
        <v>103</v>
      </c>
      <c r="B9" s="106">
        <v>5.48</v>
      </c>
      <c r="C9" s="6"/>
      <c r="D9" s="100" t="s">
        <v>24</v>
      </c>
      <c r="E9" s="129" t="s">
        <v>24</v>
      </c>
      <c r="F9" s="179"/>
      <c r="G9" s="69" t="s">
        <v>124</v>
      </c>
      <c r="H9" s="68">
        <v>46.34</v>
      </c>
    </row>
    <row r="10" spans="1:8" s="1" customFormat="1" ht="12.95" x14ac:dyDescent="0.3">
      <c r="A10" s="25" t="s">
        <v>104</v>
      </c>
      <c r="B10" s="106">
        <v>20.100000000000001</v>
      </c>
      <c r="C10" s="6"/>
      <c r="D10" s="27" t="s">
        <v>63</v>
      </c>
      <c r="E10" s="260">
        <f>SUM(E4:E9)</f>
        <v>200.72</v>
      </c>
      <c r="F10" s="179"/>
      <c r="G10" s="69" t="s">
        <v>125</v>
      </c>
      <c r="H10" s="68">
        <v>4.57</v>
      </c>
    </row>
    <row r="11" spans="1:8" s="1" customFormat="1" ht="12.95" x14ac:dyDescent="0.3">
      <c r="A11" s="25" t="s">
        <v>105</v>
      </c>
      <c r="B11" s="106">
        <v>2.92</v>
      </c>
      <c r="C11" s="6"/>
      <c r="D11" s="26"/>
      <c r="E11" s="15"/>
      <c r="F11" s="179"/>
      <c r="G11" s="69" t="s">
        <v>113</v>
      </c>
      <c r="H11" s="70">
        <v>7.31</v>
      </c>
    </row>
    <row r="12" spans="1:8" s="1" customFormat="1" ht="12.95" x14ac:dyDescent="0.3">
      <c r="A12" s="25" t="s">
        <v>106</v>
      </c>
      <c r="B12" s="106">
        <v>8.48</v>
      </c>
      <c r="C12" s="6"/>
      <c r="D12" s="213" t="s">
        <v>79</v>
      </c>
      <c r="E12" s="256"/>
      <c r="F12" s="179"/>
      <c r="G12" s="71" t="s">
        <v>63</v>
      </c>
      <c r="H12" s="72">
        <f>SUM(H9:H11)</f>
        <v>58.220000000000006</v>
      </c>
    </row>
    <row r="13" spans="1:8" s="1" customFormat="1" ht="12.95" x14ac:dyDescent="0.3">
      <c r="A13" s="25" t="s">
        <v>107</v>
      </c>
      <c r="B13" s="106">
        <v>6.21</v>
      </c>
      <c r="C13" s="6"/>
      <c r="D13" s="26" t="s">
        <v>29</v>
      </c>
      <c r="E13" s="106">
        <v>105.31</v>
      </c>
      <c r="F13" s="179"/>
      <c r="G13" s="71"/>
      <c r="H13" s="72" t="s">
        <v>24</v>
      </c>
    </row>
    <row r="14" spans="1:8" s="1" customFormat="1" ht="12.95" x14ac:dyDescent="0.3">
      <c r="A14" s="105" t="s">
        <v>108</v>
      </c>
      <c r="B14" s="106">
        <v>20.6</v>
      </c>
      <c r="C14" s="6"/>
      <c r="D14" s="124" t="s">
        <v>24</v>
      </c>
      <c r="E14" s="129" t="s">
        <v>24</v>
      </c>
      <c r="F14" s="179"/>
      <c r="G14" s="76" t="s">
        <v>66</v>
      </c>
      <c r="H14" s="126"/>
    </row>
    <row r="15" spans="1:8" s="1" customFormat="1" ht="12.95" x14ac:dyDescent="0.3">
      <c r="A15" s="25" t="s">
        <v>109</v>
      </c>
      <c r="B15" s="106">
        <v>2.38</v>
      </c>
      <c r="C15" s="6"/>
      <c r="D15" s="27" t="s">
        <v>63</v>
      </c>
      <c r="E15" s="260">
        <f>SUM(E13:E14)</f>
        <v>105.31</v>
      </c>
      <c r="F15" s="179"/>
      <c r="G15" s="69" t="s">
        <v>29</v>
      </c>
      <c r="H15" s="72">
        <v>8.8800000000000008</v>
      </c>
    </row>
    <row r="16" spans="1:8" s="1" customFormat="1" ht="12.95" x14ac:dyDescent="0.3">
      <c r="A16" s="29" t="s">
        <v>110</v>
      </c>
      <c r="B16" s="129">
        <v>4.57</v>
      </c>
      <c r="C16" s="6"/>
      <c r="D16" s="26" t="s">
        <v>24</v>
      </c>
      <c r="E16" s="15"/>
      <c r="F16" s="179"/>
      <c r="G16" s="67"/>
      <c r="H16" s="68"/>
    </row>
    <row r="17" spans="1:8" s="1" customFormat="1" ht="12.95" x14ac:dyDescent="0.3">
      <c r="A17" s="113" t="s">
        <v>63</v>
      </c>
      <c r="B17" s="260">
        <f>SUM(B4:B16)</f>
        <v>173.02999999999997</v>
      </c>
      <c r="C17" s="107"/>
      <c r="D17" s="213" t="s">
        <v>80</v>
      </c>
      <c r="E17" s="256"/>
      <c r="F17" s="179"/>
      <c r="G17" s="76" t="s">
        <v>95</v>
      </c>
      <c r="H17" s="126"/>
    </row>
    <row r="18" spans="1:8" s="1" customFormat="1" ht="12.95" x14ac:dyDescent="0.3">
      <c r="A18" s="25" t="s">
        <v>24</v>
      </c>
      <c r="B18" s="15"/>
      <c r="C18" s="107"/>
      <c r="D18" s="26" t="s">
        <v>29</v>
      </c>
      <c r="E18" s="106">
        <v>105.08</v>
      </c>
      <c r="F18" s="179"/>
      <c r="G18" s="69" t="s">
        <v>29</v>
      </c>
      <c r="H18" s="72">
        <v>4</v>
      </c>
    </row>
    <row r="19" spans="1:8" s="1" customFormat="1" ht="14.45" x14ac:dyDescent="0.35">
      <c r="A19" s="25" t="s">
        <v>24</v>
      </c>
      <c r="B19" s="15" t="s">
        <v>24</v>
      </c>
      <c r="C19" s="107"/>
      <c r="D19" s="254" t="s">
        <v>24</v>
      </c>
      <c r="E19" s="129" t="s">
        <v>24</v>
      </c>
      <c r="F19" s="179"/>
      <c r="G19" s="69" t="s">
        <v>169</v>
      </c>
      <c r="H19" s="75">
        <v>33</v>
      </c>
    </row>
    <row r="20" spans="1:8" s="1" customFormat="1" ht="12.95" x14ac:dyDescent="0.3">
      <c r="A20" s="105"/>
      <c r="B20" s="106"/>
      <c r="C20" s="107"/>
      <c r="D20" s="27" t="s">
        <v>63</v>
      </c>
      <c r="E20" s="260">
        <f>SUM(E18:E19)</f>
        <v>105.08</v>
      </c>
      <c r="F20" s="73"/>
      <c r="G20" s="91" t="s">
        <v>63</v>
      </c>
      <c r="H20" s="75">
        <f>SUM(H18:H19)</f>
        <v>37</v>
      </c>
    </row>
    <row r="21" spans="1:8" s="1" customFormat="1" ht="12.95" x14ac:dyDescent="0.3">
      <c r="A21" s="213" t="s">
        <v>57</v>
      </c>
      <c r="B21" s="214"/>
      <c r="C21" s="107"/>
      <c r="D21" s="124"/>
      <c r="E21" s="129"/>
      <c r="F21" s="258"/>
      <c r="G21" s="258"/>
      <c r="H21" s="259"/>
    </row>
    <row r="22" spans="1:8" s="1" customFormat="1" ht="14.45" x14ac:dyDescent="0.35">
      <c r="A22" s="25" t="s">
        <v>29</v>
      </c>
      <c r="B22" s="106">
        <v>78</v>
      </c>
      <c r="C22" s="107"/>
      <c r="D22" s="213" t="s">
        <v>152</v>
      </c>
      <c r="E22" s="262"/>
      <c r="F22" s="257" t="s">
        <v>171</v>
      </c>
      <c r="G22" s="78" t="s">
        <v>75</v>
      </c>
      <c r="H22" s="126"/>
    </row>
    <row r="23" spans="1:8" s="1" customFormat="1" ht="12.95" x14ac:dyDescent="0.3">
      <c r="A23" s="25" t="s">
        <v>24</v>
      </c>
      <c r="B23" s="129" t="s">
        <v>24</v>
      </c>
      <c r="C23" s="107"/>
      <c r="D23" s="26" t="s">
        <v>29</v>
      </c>
      <c r="E23" s="264">
        <v>75.11</v>
      </c>
      <c r="F23" s="219">
        <v>1201</v>
      </c>
      <c r="G23" s="124" t="s">
        <v>126</v>
      </c>
      <c r="H23" s="110">
        <v>23</v>
      </c>
    </row>
    <row r="24" spans="1:8" s="1" customFormat="1" ht="12.95" x14ac:dyDescent="0.3">
      <c r="A24" s="113" t="s">
        <v>63</v>
      </c>
      <c r="B24" s="260">
        <f>SUM(B22:B23)</f>
        <v>78</v>
      </c>
      <c r="C24" s="107"/>
      <c r="D24" s="27" t="s">
        <v>63</v>
      </c>
      <c r="E24" s="261">
        <f>SUM(E22:E23)</f>
        <v>75.11</v>
      </c>
      <c r="F24" s="219">
        <v>1233</v>
      </c>
      <c r="G24" s="124" t="s">
        <v>127</v>
      </c>
      <c r="H24" s="110">
        <v>38.35</v>
      </c>
    </row>
    <row r="25" spans="1:8" s="1" customFormat="1" ht="12.95" x14ac:dyDescent="0.3">
      <c r="A25" s="130" t="s">
        <v>24</v>
      </c>
      <c r="B25" s="129" t="s">
        <v>24</v>
      </c>
      <c r="C25" s="111"/>
      <c r="D25" s="101"/>
      <c r="E25" s="263" t="s">
        <v>24</v>
      </c>
      <c r="F25" s="219">
        <v>1210</v>
      </c>
      <c r="G25" s="124" t="s">
        <v>128</v>
      </c>
      <c r="H25" s="110">
        <v>2</v>
      </c>
    </row>
    <row r="26" spans="1:8" s="1" customFormat="1" ht="14.45" x14ac:dyDescent="0.35">
      <c r="A26" s="80" t="s">
        <v>24</v>
      </c>
      <c r="B26" s="81" t="s">
        <v>24</v>
      </c>
      <c r="C26" s="66"/>
      <c r="D26" s="78" t="s">
        <v>68</v>
      </c>
      <c r="E26" s="126"/>
      <c r="F26" s="219">
        <v>1226</v>
      </c>
      <c r="G26" s="124" t="s">
        <v>129</v>
      </c>
      <c r="H26" s="110">
        <v>3</v>
      </c>
    </row>
    <row r="27" spans="1:8" s="1" customFormat="1" ht="12.95" x14ac:dyDescent="0.3">
      <c r="A27" s="213" t="s">
        <v>151</v>
      </c>
      <c r="B27" s="214"/>
      <c r="C27" s="66"/>
      <c r="D27" s="69"/>
      <c r="E27" s="68"/>
      <c r="F27" s="219">
        <v>1220</v>
      </c>
      <c r="G27" s="124" t="s">
        <v>153</v>
      </c>
      <c r="H27" s="110">
        <v>16.07</v>
      </c>
    </row>
    <row r="28" spans="1:8" s="1" customFormat="1" ht="12.95" x14ac:dyDescent="0.3">
      <c r="A28" s="80" t="s">
        <v>98</v>
      </c>
      <c r="B28" s="81">
        <v>91.55</v>
      </c>
      <c r="C28" s="66"/>
      <c r="D28" s="213" t="s">
        <v>72</v>
      </c>
      <c r="E28" s="214"/>
      <c r="F28" s="219">
        <v>1224</v>
      </c>
      <c r="G28" s="124" t="s">
        <v>99</v>
      </c>
      <c r="H28" s="110">
        <v>0.17</v>
      </c>
    </row>
    <row r="29" spans="1:8" s="1" customFormat="1" ht="12.95" x14ac:dyDescent="0.3">
      <c r="A29" s="80" t="s">
        <v>111</v>
      </c>
      <c r="B29" s="81">
        <v>2.86</v>
      </c>
      <c r="C29" s="66"/>
      <c r="D29" s="69" t="s">
        <v>29</v>
      </c>
      <c r="E29" s="68">
        <v>95.35</v>
      </c>
      <c r="F29" s="219">
        <v>1213</v>
      </c>
      <c r="G29" s="124" t="s">
        <v>131</v>
      </c>
      <c r="H29" s="110">
        <v>1.42</v>
      </c>
    </row>
    <row r="30" spans="1:8" s="1" customFormat="1" ht="12.95" x14ac:dyDescent="0.3">
      <c r="A30" s="80" t="s">
        <v>74</v>
      </c>
      <c r="B30" s="81">
        <v>2.74</v>
      </c>
      <c r="C30" s="66"/>
      <c r="D30" s="69" t="s">
        <v>73</v>
      </c>
      <c r="E30" s="68">
        <v>2.87</v>
      </c>
      <c r="F30" s="219">
        <v>1212</v>
      </c>
      <c r="G30" s="124" t="s">
        <v>132</v>
      </c>
      <c r="H30" s="110">
        <v>10</v>
      </c>
    </row>
    <row r="31" spans="1:8" s="1" customFormat="1" ht="12.95" x14ac:dyDescent="0.3">
      <c r="A31" s="80" t="s">
        <v>112</v>
      </c>
      <c r="B31" s="81">
        <v>5.47</v>
      </c>
      <c r="C31" s="66"/>
      <c r="D31" s="69" t="s">
        <v>71</v>
      </c>
      <c r="E31" s="68">
        <v>4.8099999999999996</v>
      </c>
      <c r="F31" s="219">
        <v>1211</v>
      </c>
      <c r="G31" s="124" t="s">
        <v>133</v>
      </c>
      <c r="H31" s="110">
        <v>10.07</v>
      </c>
    </row>
    <row r="32" spans="1:8" s="1" customFormat="1" ht="12.95" x14ac:dyDescent="0.3">
      <c r="A32" s="80" t="s">
        <v>113</v>
      </c>
      <c r="B32" s="81">
        <v>0.55000000000000004</v>
      </c>
      <c r="C32" s="66"/>
      <c r="D32" s="69" t="s">
        <v>74</v>
      </c>
      <c r="E32" s="70">
        <v>4.8099999999999996</v>
      </c>
      <c r="F32" s="219">
        <v>1208</v>
      </c>
      <c r="G32" s="124" t="s">
        <v>134</v>
      </c>
      <c r="H32" s="110">
        <v>1.41</v>
      </c>
    </row>
    <row r="33" spans="1:8" s="1" customFormat="1" ht="12" customHeight="1" x14ac:dyDescent="0.3">
      <c r="A33" s="80" t="s">
        <v>114</v>
      </c>
      <c r="B33" s="83">
        <v>8.2100000000000009</v>
      </c>
      <c r="C33" s="66"/>
      <c r="D33" s="71" t="s">
        <v>63</v>
      </c>
      <c r="E33" s="72">
        <f>SUM(E29:E32)</f>
        <v>107.84</v>
      </c>
      <c r="F33" s="219">
        <v>1261</v>
      </c>
      <c r="G33" s="124" t="s">
        <v>135</v>
      </c>
      <c r="H33" s="110">
        <v>7.51</v>
      </c>
    </row>
    <row r="34" spans="1:8" s="1" customFormat="1" ht="12" customHeight="1" x14ac:dyDescent="0.3">
      <c r="A34" s="84" t="s">
        <v>63</v>
      </c>
      <c r="B34" s="85">
        <f>SUM(B28:B33)</f>
        <v>111.38</v>
      </c>
      <c r="C34" s="66"/>
      <c r="D34" s="69"/>
      <c r="E34" s="68"/>
      <c r="F34" s="219">
        <v>1217</v>
      </c>
      <c r="G34" s="124" t="s">
        <v>154</v>
      </c>
      <c r="H34" s="110">
        <v>0.97</v>
      </c>
    </row>
    <row r="35" spans="1:8" s="1" customFormat="1" ht="12" customHeight="1" x14ac:dyDescent="0.3">
      <c r="A35" s="80" t="s">
        <v>24</v>
      </c>
      <c r="B35" s="81"/>
      <c r="C35" s="66"/>
      <c r="D35" s="213" t="s">
        <v>82</v>
      </c>
      <c r="E35" s="214"/>
      <c r="F35" s="219">
        <v>1215</v>
      </c>
      <c r="G35" s="124" t="s">
        <v>137</v>
      </c>
      <c r="H35" s="110">
        <v>4.95</v>
      </c>
    </row>
    <row r="36" spans="1:8" s="1" customFormat="1" ht="12" customHeight="1" x14ac:dyDescent="0.3">
      <c r="A36" s="80" t="s">
        <v>24</v>
      </c>
      <c r="B36" s="81" t="s">
        <v>24</v>
      </c>
      <c r="C36" s="66"/>
      <c r="D36" s="69" t="s">
        <v>29</v>
      </c>
      <c r="E36" s="68">
        <v>110</v>
      </c>
      <c r="F36" s="219">
        <v>1267</v>
      </c>
      <c r="G36" s="124" t="s">
        <v>138</v>
      </c>
      <c r="H36" s="110">
        <v>1</v>
      </c>
    </row>
    <row r="37" spans="1:8" s="1" customFormat="1" ht="12" customHeight="1" x14ac:dyDescent="0.3">
      <c r="A37" s="213" t="s">
        <v>84</v>
      </c>
      <c r="B37" s="214"/>
      <c r="C37" s="66"/>
      <c r="D37" s="69" t="s">
        <v>71</v>
      </c>
      <c r="E37" s="68">
        <v>5</v>
      </c>
      <c r="F37" s="219">
        <v>1216</v>
      </c>
      <c r="G37" s="124" t="s">
        <v>139</v>
      </c>
      <c r="H37" s="110">
        <v>0.59</v>
      </c>
    </row>
    <row r="38" spans="1:8" s="1" customFormat="1" ht="12" customHeight="1" x14ac:dyDescent="0.3">
      <c r="A38" s="80" t="s">
        <v>29</v>
      </c>
      <c r="B38" s="81">
        <v>103.05</v>
      </c>
      <c r="C38" s="66"/>
      <c r="D38" s="69" t="s">
        <v>83</v>
      </c>
      <c r="E38" s="68">
        <v>3</v>
      </c>
      <c r="F38" s="219">
        <v>1239</v>
      </c>
      <c r="G38" s="124" t="s">
        <v>140</v>
      </c>
      <c r="H38" s="110">
        <v>5</v>
      </c>
    </row>
    <row r="39" spans="1:8" s="1" customFormat="1" ht="12" customHeight="1" x14ac:dyDescent="0.3">
      <c r="A39" s="80" t="s">
        <v>71</v>
      </c>
      <c r="B39" s="81">
        <v>3.02</v>
      </c>
      <c r="C39" s="66"/>
      <c r="D39" s="69" t="s">
        <v>65</v>
      </c>
      <c r="E39" s="70">
        <v>0.44</v>
      </c>
      <c r="F39" s="219">
        <v>1258</v>
      </c>
      <c r="G39" s="124" t="s">
        <v>141</v>
      </c>
      <c r="H39" s="110">
        <v>3</v>
      </c>
    </row>
    <row r="40" spans="1:8" s="1" customFormat="1" ht="12" customHeight="1" x14ac:dyDescent="0.3">
      <c r="A40" s="80" t="s">
        <v>83</v>
      </c>
      <c r="B40" s="83">
        <v>4.5599999999999996</v>
      </c>
      <c r="C40" s="66"/>
      <c r="D40" s="71" t="s">
        <v>63</v>
      </c>
      <c r="E40" s="72">
        <f>SUM(E36:E39)</f>
        <v>118.44</v>
      </c>
      <c r="F40" s="219">
        <v>1264</v>
      </c>
      <c r="G40" s="124" t="s">
        <v>143</v>
      </c>
      <c r="H40" s="110">
        <v>4</v>
      </c>
    </row>
    <row r="41" spans="1:8" s="1" customFormat="1" ht="12" customHeight="1" x14ac:dyDescent="0.3">
      <c r="A41" s="84" t="s">
        <v>63</v>
      </c>
      <c r="B41" s="85">
        <f>SUM(B38:B40)</f>
        <v>110.63</v>
      </c>
      <c r="C41" s="66"/>
      <c r="D41" s="123" t="s">
        <v>24</v>
      </c>
      <c r="E41" s="68" t="s">
        <v>24</v>
      </c>
      <c r="F41" s="219">
        <v>2301</v>
      </c>
      <c r="G41" s="124" t="s">
        <v>144</v>
      </c>
      <c r="H41" s="110">
        <v>2</v>
      </c>
    </row>
    <row r="42" spans="1:8" s="1" customFormat="1" ht="12" customHeight="1" x14ac:dyDescent="0.3">
      <c r="A42" s="80" t="s">
        <v>24</v>
      </c>
      <c r="B42" s="81" t="s">
        <v>24</v>
      </c>
      <c r="C42" s="66"/>
      <c r="D42" s="69"/>
      <c r="E42" s="68"/>
      <c r="F42" s="219">
        <v>2304</v>
      </c>
      <c r="G42" s="124" t="s">
        <v>145</v>
      </c>
      <c r="H42" s="110">
        <v>0.21</v>
      </c>
    </row>
    <row r="43" spans="1:8" s="1" customFormat="1" ht="12" customHeight="1" x14ac:dyDescent="0.3">
      <c r="A43" s="213" t="s">
        <v>85</v>
      </c>
      <c r="B43" s="214"/>
      <c r="C43" s="66"/>
      <c r="D43" s="213" t="s">
        <v>86</v>
      </c>
      <c r="E43" s="214"/>
      <c r="F43" s="219">
        <v>1221</v>
      </c>
      <c r="G43" s="124" t="s">
        <v>146</v>
      </c>
      <c r="H43" s="110">
        <v>2</v>
      </c>
    </row>
    <row r="44" spans="1:8" s="1" customFormat="1" ht="12" customHeight="1" x14ac:dyDescent="0.3">
      <c r="A44" s="80" t="s">
        <v>29</v>
      </c>
      <c r="B44" s="81">
        <v>102</v>
      </c>
      <c r="C44" s="66"/>
      <c r="D44" s="69" t="s">
        <v>29</v>
      </c>
      <c r="E44" s="68">
        <v>109.75</v>
      </c>
      <c r="F44" s="219">
        <v>1235</v>
      </c>
      <c r="G44" s="124" t="s">
        <v>147</v>
      </c>
      <c r="H44" s="112">
        <v>0</v>
      </c>
    </row>
    <row r="45" spans="1:8" s="1" customFormat="1" ht="12" customHeight="1" x14ac:dyDescent="0.3">
      <c r="A45" s="80" t="s">
        <v>71</v>
      </c>
      <c r="B45" s="81">
        <v>1</v>
      </c>
      <c r="C45" s="66"/>
      <c r="D45" s="69" t="s">
        <v>70</v>
      </c>
      <c r="E45" s="68">
        <v>0</v>
      </c>
      <c r="F45" s="120"/>
      <c r="G45" s="255" t="s">
        <v>77</v>
      </c>
      <c r="H45" s="119">
        <f>SUM(H22:H44)</f>
        <v>136.72</v>
      </c>
    </row>
    <row r="46" spans="1:8" s="1" customFormat="1" ht="12" customHeight="1" x14ac:dyDescent="0.3">
      <c r="A46" s="80" t="s">
        <v>116</v>
      </c>
      <c r="B46" s="83">
        <v>5</v>
      </c>
      <c r="C46" s="66"/>
      <c r="D46" s="69" t="s">
        <v>117</v>
      </c>
      <c r="E46" s="68">
        <v>2.2599999999999998</v>
      </c>
      <c r="F46" s="121"/>
      <c r="G46" s="5"/>
      <c r="H46" s="16"/>
    </row>
    <row r="47" spans="1:8" s="1" customFormat="1" ht="12" customHeight="1" x14ac:dyDescent="0.35">
      <c r="A47" s="84" t="s">
        <v>63</v>
      </c>
      <c r="B47" s="85">
        <f>SUM(B44:B46)</f>
        <v>108</v>
      </c>
      <c r="C47" s="66"/>
      <c r="D47" s="69" t="s">
        <v>71</v>
      </c>
      <c r="E47" s="68">
        <v>9.9600000000000009</v>
      </c>
      <c r="F47" s="302"/>
      <c r="G47" s="303" t="s">
        <v>78</v>
      </c>
      <c r="H47" s="298"/>
    </row>
    <row r="48" spans="1:8" s="1" customFormat="1" ht="12" customHeight="1" x14ac:dyDescent="0.3">
      <c r="A48" s="104" t="s">
        <v>24</v>
      </c>
      <c r="B48" s="83" t="s">
        <v>24</v>
      </c>
      <c r="C48" s="66"/>
      <c r="D48" s="69" t="s">
        <v>65</v>
      </c>
      <c r="E48" s="68">
        <v>1.58</v>
      </c>
      <c r="F48" s="302"/>
      <c r="G48" s="300" t="s">
        <v>148</v>
      </c>
      <c r="H48" s="298">
        <v>1</v>
      </c>
    </row>
    <row r="49" spans="1:8" s="1" customFormat="1" ht="14.45" x14ac:dyDescent="0.35">
      <c r="A49" s="79" t="s">
        <v>87</v>
      </c>
      <c r="B49" s="126"/>
      <c r="C49" s="66"/>
      <c r="D49" s="69" t="s">
        <v>118</v>
      </c>
      <c r="E49" s="68">
        <v>40.96</v>
      </c>
      <c r="F49" s="299" t="s">
        <v>24</v>
      </c>
      <c r="G49" s="300" t="s">
        <v>24</v>
      </c>
      <c r="H49" s="298" t="s">
        <v>24</v>
      </c>
    </row>
    <row r="50" spans="1:8" s="1" customFormat="1" ht="12.95" x14ac:dyDescent="0.3">
      <c r="A50" s="105" t="s">
        <v>115</v>
      </c>
      <c r="B50" s="110">
        <v>7</v>
      </c>
      <c r="C50" s="66"/>
      <c r="D50" s="69" t="s">
        <v>119</v>
      </c>
      <c r="E50" s="70">
        <v>13.35</v>
      </c>
      <c r="F50" s="299">
        <v>1225</v>
      </c>
      <c r="G50" s="300" t="s">
        <v>165</v>
      </c>
      <c r="H50" s="298">
        <v>1.17</v>
      </c>
    </row>
    <row r="51" spans="1:8" s="1" customFormat="1" ht="12.95" x14ac:dyDescent="0.3">
      <c r="A51" s="105" t="s">
        <v>7</v>
      </c>
      <c r="B51" s="110">
        <v>0</v>
      </c>
      <c r="C51" s="73"/>
      <c r="D51" s="91" t="s">
        <v>63</v>
      </c>
      <c r="E51" s="115">
        <f>SUM(E44:E50)</f>
        <v>177.85999999999999</v>
      </c>
      <c r="F51" s="299">
        <v>1801</v>
      </c>
      <c r="G51" s="300" t="s">
        <v>166</v>
      </c>
      <c r="H51" s="298">
        <v>5</v>
      </c>
    </row>
    <row r="52" spans="1:8" s="1" customFormat="1" ht="12.95" x14ac:dyDescent="0.3">
      <c r="A52" s="105" t="s">
        <v>8</v>
      </c>
      <c r="B52" s="110">
        <v>6</v>
      </c>
      <c r="C52" s="107"/>
      <c r="D52" s="124" t="s">
        <v>24</v>
      </c>
      <c r="E52" s="110" t="s">
        <v>24</v>
      </c>
      <c r="F52" s="299">
        <v>1801</v>
      </c>
      <c r="G52" s="300" t="s">
        <v>167</v>
      </c>
      <c r="H52" s="298">
        <v>5</v>
      </c>
    </row>
    <row r="53" spans="1:8" s="1" customFormat="1" ht="12.95" x14ac:dyDescent="0.3">
      <c r="A53" s="105" t="s">
        <v>9</v>
      </c>
      <c r="B53" s="110">
        <v>5</v>
      </c>
      <c r="C53" s="310" t="s">
        <v>24</v>
      </c>
      <c r="D53" s="124" t="s">
        <v>24</v>
      </c>
      <c r="E53" s="110" t="s">
        <v>24</v>
      </c>
      <c r="F53" s="299">
        <v>1265</v>
      </c>
      <c r="G53" s="300" t="s">
        <v>168</v>
      </c>
      <c r="H53" s="298">
        <v>2</v>
      </c>
    </row>
    <row r="54" spans="1:8" s="1" customFormat="1" ht="12.95" x14ac:dyDescent="0.3">
      <c r="A54" s="105" t="s">
        <v>10</v>
      </c>
      <c r="B54" s="110">
        <v>10</v>
      </c>
      <c r="C54" s="311" t="s">
        <v>24</v>
      </c>
      <c r="D54" s="163" t="s">
        <v>24</v>
      </c>
      <c r="E54" s="110" t="s">
        <v>24</v>
      </c>
      <c r="F54" s="304"/>
      <c r="G54" s="308"/>
      <c r="H54" s="309" t="s">
        <v>24</v>
      </c>
    </row>
    <row r="55" spans="1:8" s="1" customFormat="1" ht="12.95" x14ac:dyDescent="0.3">
      <c r="A55" s="105" t="s">
        <v>11</v>
      </c>
      <c r="B55" s="110">
        <v>4</v>
      </c>
      <c r="C55" s="311" t="s">
        <v>24</v>
      </c>
      <c r="D55" s="163" t="s">
        <v>24</v>
      </c>
      <c r="E55" s="110" t="s">
        <v>24</v>
      </c>
      <c r="F55" s="302"/>
      <c r="G55" s="305" t="s">
        <v>88</v>
      </c>
      <c r="H55" s="306">
        <v>145.88999999999999</v>
      </c>
    </row>
    <row r="56" spans="1:8" s="1" customFormat="1" ht="12.95" x14ac:dyDescent="0.3">
      <c r="A56" s="105" t="s">
        <v>12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161</v>
      </c>
      <c r="H56" s="306">
        <v>143.88999999999999</v>
      </c>
    </row>
    <row r="57" spans="1:8" s="1" customFormat="1" ht="12.95" x14ac:dyDescent="0.3">
      <c r="A57" s="105" t="s">
        <v>13</v>
      </c>
      <c r="B57" s="110">
        <v>5</v>
      </c>
      <c r="C57" s="311" t="s">
        <v>24</v>
      </c>
      <c r="D57" s="163" t="s">
        <v>24</v>
      </c>
      <c r="E57" s="110" t="s">
        <v>24</v>
      </c>
      <c r="F57" s="302"/>
      <c r="G57" s="305" t="s">
        <v>160</v>
      </c>
      <c r="H57" s="306">
        <v>145.88999999999999</v>
      </c>
    </row>
    <row r="58" spans="1:8" s="1" customFormat="1" ht="12.75" x14ac:dyDescent="0.2">
      <c r="A58" s="130" t="s">
        <v>14</v>
      </c>
      <c r="B58" s="112">
        <v>5</v>
      </c>
      <c r="C58" s="111"/>
      <c r="D58" s="307" t="s">
        <v>24</v>
      </c>
      <c r="E58" s="112" t="s">
        <v>24</v>
      </c>
      <c r="F58" s="301"/>
      <c r="G58" s="308" t="s">
        <v>91</v>
      </c>
      <c r="H58" s="309">
        <v>144.72</v>
      </c>
    </row>
    <row r="59" spans="1:8" s="1" customFormat="1" x14ac:dyDescent="0.25">
      <c r="A59"/>
      <c r="B59" s="12"/>
      <c r="C59" s="2"/>
      <c r="D59"/>
      <c r="E59" s="12"/>
      <c r="F59" s="2"/>
      <c r="G59"/>
      <c r="H59" s="12"/>
    </row>
  </sheetData>
  <pageMargins left="0.7" right="0.7" top="0.25" bottom="0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9"/>
  <sheetViews>
    <sheetView workbookViewId="0">
      <selection activeCell="G55" sqref="G55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140625" customWidth="1"/>
    <col min="7" max="7" width="8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178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363186</v>
      </c>
      <c r="G3" s="333"/>
      <c r="H3" s="341">
        <v>83.63</v>
      </c>
      <c r="I3" s="177">
        <v>2.5</v>
      </c>
      <c r="J3" s="177" t="s">
        <v>24</v>
      </c>
      <c r="K3" s="177">
        <v>5</v>
      </c>
      <c r="L3" s="178"/>
      <c r="M3" s="177">
        <v>0.5</v>
      </c>
      <c r="N3" s="169">
        <v>2.61</v>
      </c>
      <c r="O3" s="336"/>
      <c r="P3" s="151">
        <v>14.29</v>
      </c>
      <c r="Q3" s="154">
        <v>139.61000000000001</v>
      </c>
      <c r="R3" s="194">
        <f>SUM(H3:Q3)</f>
        <v>248.14000000000001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3431</v>
      </c>
      <c r="G4" s="332"/>
      <c r="H4" s="168">
        <v>83.63</v>
      </c>
      <c r="I4" s="150">
        <v>2.5</v>
      </c>
      <c r="J4" s="150" t="s">
        <v>24</v>
      </c>
      <c r="K4" s="150">
        <v>5</v>
      </c>
      <c r="L4" s="149"/>
      <c r="M4" s="150">
        <v>0.5</v>
      </c>
      <c r="N4" s="170">
        <v>2.61</v>
      </c>
      <c r="O4" s="339">
        <v>5</v>
      </c>
      <c r="P4" s="153">
        <v>14.29</v>
      </c>
      <c r="Q4" s="154">
        <v>139.61000000000001</v>
      </c>
      <c r="R4" s="196">
        <f>SUM(H4:Q4)</f>
        <v>253.14000000000001</v>
      </c>
    </row>
    <row r="5" spans="1:18" ht="8.25" customHeight="1" x14ac:dyDescent="0.35">
      <c r="A5" s="241" t="s">
        <v>1</v>
      </c>
      <c r="B5" s="242">
        <v>44</v>
      </c>
      <c r="C5" s="242"/>
      <c r="D5" s="251">
        <v>1</v>
      </c>
      <c r="E5" s="243" t="s">
        <v>156</v>
      </c>
      <c r="F5" s="95">
        <v>22302</v>
      </c>
      <c r="G5" s="332"/>
      <c r="H5" s="345">
        <v>100</v>
      </c>
      <c r="I5" s="150">
        <v>1.07</v>
      </c>
      <c r="J5" s="149"/>
      <c r="K5" s="150">
        <v>1.07</v>
      </c>
      <c r="L5" s="149"/>
      <c r="M5" s="149"/>
      <c r="N5" s="170"/>
      <c r="O5" s="338"/>
      <c r="P5" s="153">
        <v>14.29</v>
      </c>
      <c r="Q5" s="154">
        <v>139.61000000000001</v>
      </c>
      <c r="R5" s="196">
        <f>SUM(H5:Q5)</f>
        <v>256.03999999999996</v>
      </c>
    </row>
    <row r="6" spans="1:18" ht="8.25" customHeight="1" thickBot="1" x14ac:dyDescent="0.4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101015</v>
      </c>
      <c r="G6" s="334">
        <f>SUM(F3:F6)</f>
        <v>489934</v>
      </c>
      <c r="H6" s="265">
        <v>100</v>
      </c>
      <c r="I6" s="156">
        <v>1.07</v>
      </c>
      <c r="J6" s="155"/>
      <c r="K6" s="156">
        <v>1.07</v>
      </c>
      <c r="L6" s="155"/>
      <c r="M6" s="155"/>
      <c r="N6" s="172"/>
      <c r="O6" s="342">
        <v>5</v>
      </c>
      <c r="P6" s="148">
        <v>14.29</v>
      </c>
      <c r="Q6" s="157">
        <v>139.61000000000001</v>
      </c>
      <c r="R6" s="199">
        <f>SUM(H6:Q6)</f>
        <v>261.03999999999996</v>
      </c>
    </row>
    <row r="7" spans="1:18" ht="8.25" customHeight="1" thickBot="1" x14ac:dyDescent="0.4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421880</v>
      </c>
      <c r="G7" s="332">
        <f>SUM(F7)</f>
        <v>421880</v>
      </c>
      <c r="H7" s="168">
        <v>83.63</v>
      </c>
      <c r="I7" s="150">
        <v>2.5</v>
      </c>
      <c r="J7" s="150" t="s">
        <v>24</v>
      </c>
      <c r="K7" s="150">
        <v>5</v>
      </c>
      <c r="L7" s="149"/>
      <c r="M7" s="150">
        <v>0.5</v>
      </c>
      <c r="N7" s="170">
        <v>2.61</v>
      </c>
      <c r="O7" s="337"/>
      <c r="P7" s="149">
        <v>11.85</v>
      </c>
      <c r="Q7" s="154">
        <v>139.61000000000001</v>
      </c>
      <c r="R7" s="201">
        <f t="shared" ref="R7:R68" si="0">SUM(H7:Q7)</f>
        <v>245.7</v>
      </c>
    </row>
    <row r="8" spans="1:18" ht="8.25" customHeight="1" thickBot="1" x14ac:dyDescent="0.4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465859</v>
      </c>
      <c r="G8" s="332">
        <f>SUM(F8)</f>
        <v>465859</v>
      </c>
      <c r="H8" s="168">
        <v>83.63</v>
      </c>
      <c r="I8" s="150">
        <v>2.5</v>
      </c>
      <c r="J8" s="150" t="s">
        <v>24</v>
      </c>
      <c r="K8" s="150">
        <v>5</v>
      </c>
      <c r="L8" s="149"/>
      <c r="M8" s="150">
        <v>0.5</v>
      </c>
      <c r="N8" s="170">
        <v>2.61</v>
      </c>
      <c r="O8" s="338"/>
      <c r="P8" s="150">
        <v>11.81</v>
      </c>
      <c r="Q8" s="154">
        <v>139.61000000000001</v>
      </c>
      <c r="R8" s="201">
        <f t="shared" si="0"/>
        <v>245.66000000000003</v>
      </c>
    </row>
    <row r="9" spans="1:18" ht="8.25" customHeight="1" thickBot="1" x14ac:dyDescent="0.4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471778</v>
      </c>
      <c r="G9" s="332">
        <f>SUM(F9)</f>
        <v>471778</v>
      </c>
      <c r="H9" s="168">
        <v>83.63</v>
      </c>
      <c r="I9" s="150">
        <v>2.5</v>
      </c>
      <c r="J9" s="150" t="s">
        <v>24</v>
      </c>
      <c r="K9" s="150">
        <v>5</v>
      </c>
      <c r="L9" s="149"/>
      <c r="M9" s="150">
        <v>0.5</v>
      </c>
      <c r="N9" s="170">
        <v>2.61</v>
      </c>
      <c r="O9" s="338"/>
      <c r="P9" s="153">
        <v>16.96</v>
      </c>
      <c r="Q9" s="154">
        <v>139.61000000000001</v>
      </c>
      <c r="R9" s="201">
        <f t="shared" si="0"/>
        <v>250.81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191782</v>
      </c>
      <c r="G10" s="334"/>
      <c r="H10" s="171">
        <v>109.27</v>
      </c>
      <c r="I10" s="155"/>
      <c r="J10" s="156">
        <v>52.54</v>
      </c>
      <c r="K10" s="155">
        <v>9.8800000000000008</v>
      </c>
      <c r="L10" s="155">
        <v>1.89</v>
      </c>
      <c r="M10" s="155">
        <v>0.53</v>
      </c>
      <c r="N10" s="172" t="s">
        <v>24</v>
      </c>
      <c r="O10" s="342">
        <v>10</v>
      </c>
      <c r="P10" s="156">
        <v>20.12</v>
      </c>
      <c r="Q10" s="157">
        <v>141.18</v>
      </c>
      <c r="R10" s="202">
        <f t="shared" si="0"/>
        <v>345.40999999999997</v>
      </c>
    </row>
    <row r="11" spans="1:18" ht="8.25" customHeight="1" thickBot="1" x14ac:dyDescent="0.4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7">
        <v>280310</v>
      </c>
      <c r="G11" s="332">
        <f>SUM(F10:F11)</f>
        <v>472092</v>
      </c>
      <c r="H11" s="168">
        <v>94.38</v>
      </c>
      <c r="I11" s="149">
        <v>4.07</v>
      </c>
      <c r="J11" s="149"/>
      <c r="K11" s="150">
        <v>2.7</v>
      </c>
      <c r="L11" s="149"/>
      <c r="M11" s="149"/>
      <c r="N11" s="170"/>
      <c r="O11" s="339">
        <v>10</v>
      </c>
      <c r="P11" s="150">
        <v>20.12</v>
      </c>
      <c r="Q11" s="154">
        <v>141.18</v>
      </c>
      <c r="R11" s="201">
        <f t="shared" si="0"/>
        <v>272.45</v>
      </c>
    </row>
    <row r="12" spans="1:18" ht="8.25" customHeight="1" x14ac:dyDescent="0.3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221573</v>
      </c>
      <c r="G12" s="332"/>
      <c r="H12" s="168">
        <v>109.27</v>
      </c>
      <c r="I12" s="149"/>
      <c r="J12" s="150">
        <v>52.54</v>
      </c>
      <c r="K12" s="149">
        <v>9.8800000000000008</v>
      </c>
      <c r="L12" s="149">
        <v>1.89</v>
      </c>
      <c r="M12" s="149">
        <v>0.53</v>
      </c>
      <c r="N12" s="170" t="s">
        <v>24</v>
      </c>
      <c r="O12" s="339">
        <v>10</v>
      </c>
      <c r="P12" s="149">
        <v>16.32</v>
      </c>
      <c r="Q12" s="154">
        <v>141.18</v>
      </c>
      <c r="R12" s="201">
        <f t="shared" si="0"/>
        <v>341.61</v>
      </c>
    </row>
    <row r="13" spans="1:18" ht="8.25" customHeight="1" thickBot="1" x14ac:dyDescent="0.4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305251</v>
      </c>
      <c r="G13" s="332">
        <f>SUM(F12:F13)</f>
        <v>526824</v>
      </c>
      <c r="H13" s="168">
        <v>109.27</v>
      </c>
      <c r="I13" s="149"/>
      <c r="J13" s="150">
        <v>52.54</v>
      </c>
      <c r="K13" s="149">
        <v>9.8800000000000008</v>
      </c>
      <c r="L13" s="149">
        <v>1.89</v>
      </c>
      <c r="M13" s="149">
        <v>0.53</v>
      </c>
      <c r="N13" s="170" t="s">
        <v>24</v>
      </c>
      <c r="O13" s="339">
        <v>5</v>
      </c>
      <c r="P13" s="149">
        <v>16.32</v>
      </c>
      <c r="Q13" s="154">
        <v>141.18</v>
      </c>
      <c r="R13" s="201">
        <f t="shared" si="0"/>
        <v>336.61</v>
      </c>
    </row>
    <row r="14" spans="1:18" ht="8.25" customHeight="1" thickBot="1" x14ac:dyDescent="0.4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712789</v>
      </c>
      <c r="G14" s="334">
        <f>SUM(F14)</f>
        <v>712789</v>
      </c>
      <c r="H14" s="171">
        <v>83.63</v>
      </c>
      <c r="I14" s="156">
        <v>2.5</v>
      </c>
      <c r="J14" s="156" t="s">
        <v>24</v>
      </c>
      <c r="K14" s="156">
        <v>5</v>
      </c>
      <c r="L14" s="155"/>
      <c r="M14" s="156">
        <v>0.5</v>
      </c>
      <c r="N14" s="172">
        <v>2.61</v>
      </c>
      <c r="O14" s="343">
        <v>8</v>
      </c>
      <c r="P14" s="156">
        <v>22</v>
      </c>
      <c r="Q14" s="157">
        <v>139.61000000000001</v>
      </c>
      <c r="R14" s="202">
        <f t="shared" si="0"/>
        <v>263.85000000000002</v>
      </c>
    </row>
    <row r="15" spans="1:18" ht="8.25" customHeight="1" x14ac:dyDescent="0.3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6284</v>
      </c>
      <c r="G15" s="332"/>
      <c r="H15" s="168">
        <v>83.63</v>
      </c>
      <c r="I15" s="150">
        <v>2.5</v>
      </c>
      <c r="J15" s="150" t="s">
        <v>24</v>
      </c>
      <c r="K15" s="150">
        <v>5</v>
      </c>
      <c r="L15" s="149"/>
      <c r="M15" s="150">
        <v>0.5</v>
      </c>
      <c r="N15" s="170">
        <v>2.61</v>
      </c>
      <c r="O15" s="344">
        <v>8</v>
      </c>
      <c r="P15" s="150">
        <v>10.35</v>
      </c>
      <c r="Q15" s="154">
        <v>139.61000000000001</v>
      </c>
      <c r="R15" s="201">
        <f t="shared" si="0"/>
        <v>252.2</v>
      </c>
    </row>
    <row r="16" spans="1:18" ht="8.25" customHeight="1" x14ac:dyDescent="0.3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207164</v>
      </c>
      <c r="G16" s="332"/>
      <c r="H16" s="168">
        <v>83.63</v>
      </c>
      <c r="I16" s="150">
        <v>2.5</v>
      </c>
      <c r="J16" s="150" t="s">
        <v>24</v>
      </c>
      <c r="K16" s="150">
        <v>5</v>
      </c>
      <c r="L16" s="149"/>
      <c r="M16" s="150">
        <v>0.5</v>
      </c>
      <c r="N16" s="170">
        <v>2.61</v>
      </c>
      <c r="O16" s="338"/>
      <c r="P16" s="150">
        <v>10.35</v>
      </c>
      <c r="Q16" s="154">
        <v>139.61000000000001</v>
      </c>
      <c r="R16" s="201">
        <f t="shared" si="0"/>
        <v>244.2</v>
      </c>
    </row>
    <row r="17" spans="1:18" ht="8.25" customHeight="1" thickBot="1" x14ac:dyDescent="0.4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134411</v>
      </c>
      <c r="G17" s="332">
        <f>SUM(F15:F17)</f>
        <v>347859</v>
      </c>
      <c r="H17" s="168">
        <v>83.63</v>
      </c>
      <c r="I17" s="150">
        <v>2.5</v>
      </c>
      <c r="J17" s="150" t="s">
        <v>24</v>
      </c>
      <c r="K17" s="150">
        <v>5</v>
      </c>
      <c r="L17" s="149"/>
      <c r="M17" s="150">
        <v>0.5</v>
      </c>
      <c r="N17" s="170">
        <v>2.61</v>
      </c>
      <c r="O17" s="339">
        <v>5.12</v>
      </c>
      <c r="P17" s="150">
        <v>10.35</v>
      </c>
      <c r="Q17" s="154">
        <v>139.61000000000001</v>
      </c>
      <c r="R17" s="201">
        <f t="shared" si="0"/>
        <v>249.32</v>
      </c>
    </row>
    <row r="18" spans="1:18" ht="8.25" customHeight="1" x14ac:dyDescent="0.3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117469</v>
      </c>
      <c r="G18" s="334"/>
      <c r="H18" s="171">
        <v>83.63</v>
      </c>
      <c r="I18" s="156">
        <v>2.5</v>
      </c>
      <c r="J18" s="156" t="s">
        <v>24</v>
      </c>
      <c r="K18" s="156">
        <v>5</v>
      </c>
      <c r="L18" s="155"/>
      <c r="M18" s="156">
        <v>0.5</v>
      </c>
      <c r="N18" s="172">
        <v>2.61</v>
      </c>
      <c r="O18" s="343">
        <v>8</v>
      </c>
      <c r="P18" s="156">
        <v>20.97</v>
      </c>
      <c r="Q18" s="157">
        <v>139.61000000000001</v>
      </c>
      <c r="R18" s="202">
        <f t="shared" si="0"/>
        <v>262.82</v>
      </c>
    </row>
    <row r="19" spans="1:18" ht="8.25" customHeight="1" thickBot="1" x14ac:dyDescent="0.4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359445</v>
      </c>
      <c r="G19" s="332">
        <f>SUM(F18:F19)</f>
        <v>476914</v>
      </c>
      <c r="H19" s="168">
        <v>83.63</v>
      </c>
      <c r="I19" s="150">
        <v>2.5</v>
      </c>
      <c r="J19" s="150" t="s">
        <v>24</v>
      </c>
      <c r="K19" s="150">
        <v>5</v>
      </c>
      <c r="L19" s="149"/>
      <c r="M19" s="150">
        <v>0.5</v>
      </c>
      <c r="N19" s="170">
        <v>2.61</v>
      </c>
      <c r="O19" s="338"/>
      <c r="P19" s="150">
        <v>20.97</v>
      </c>
      <c r="Q19" s="154">
        <v>139.61000000000001</v>
      </c>
      <c r="R19" s="201">
        <f t="shared" si="0"/>
        <v>254.82</v>
      </c>
    </row>
    <row r="20" spans="1:18" ht="8.25" customHeight="1" x14ac:dyDescent="0.3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385262</v>
      </c>
      <c r="G20" s="332"/>
      <c r="H20" s="168">
        <v>85.94</v>
      </c>
      <c r="I20" s="150">
        <v>4.34</v>
      </c>
      <c r="J20" s="149"/>
      <c r="K20" s="150">
        <v>4.34</v>
      </c>
      <c r="L20" s="150">
        <v>2.59</v>
      </c>
      <c r="M20" s="149"/>
      <c r="N20" s="170"/>
      <c r="O20" s="339">
        <v>5</v>
      </c>
      <c r="P20" s="149">
        <v>24.63</v>
      </c>
      <c r="Q20" s="154">
        <v>139.61000000000001</v>
      </c>
      <c r="R20" s="201">
        <f t="shared" si="0"/>
        <v>266.45000000000005</v>
      </c>
    </row>
    <row r="21" spans="1:18" ht="8.25" customHeight="1" thickBot="1" x14ac:dyDescent="0.4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77573</v>
      </c>
      <c r="G21" s="332">
        <f>SUM(F20:F21)</f>
        <v>462835</v>
      </c>
      <c r="H21" s="168">
        <v>83.63</v>
      </c>
      <c r="I21" s="150">
        <v>2.5</v>
      </c>
      <c r="J21" s="150" t="s">
        <v>24</v>
      </c>
      <c r="K21" s="150">
        <v>5</v>
      </c>
      <c r="L21" s="149"/>
      <c r="M21" s="150">
        <v>0.5</v>
      </c>
      <c r="N21" s="170">
        <v>2.61</v>
      </c>
      <c r="O21" s="338"/>
      <c r="P21" s="149">
        <v>24.63</v>
      </c>
      <c r="Q21" s="154">
        <v>139.61000000000001</v>
      </c>
      <c r="R21" s="201">
        <f t="shared" si="0"/>
        <v>258.48</v>
      </c>
    </row>
    <row r="22" spans="1:18" ht="8.25" customHeight="1" x14ac:dyDescent="0.3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398257</v>
      </c>
      <c r="G22" s="334"/>
      <c r="H22" s="171">
        <v>83.63</v>
      </c>
      <c r="I22" s="156">
        <v>2.5</v>
      </c>
      <c r="J22" s="156" t="s">
        <v>24</v>
      </c>
      <c r="K22" s="156">
        <v>5</v>
      </c>
      <c r="L22" s="155"/>
      <c r="M22" s="156">
        <v>0.5</v>
      </c>
      <c r="N22" s="172">
        <v>2.61</v>
      </c>
      <c r="O22" s="340"/>
      <c r="P22" s="156">
        <v>16.77</v>
      </c>
      <c r="Q22" s="157">
        <v>139.61000000000001</v>
      </c>
      <c r="R22" s="202">
        <f t="shared" si="0"/>
        <v>250.62</v>
      </c>
    </row>
    <row r="23" spans="1:18" ht="8.25" customHeight="1" thickBot="1" x14ac:dyDescent="0.4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78772</v>
      </c>
      <c r="G23" s="332">
        <f>SUM(F22:F23)</f>
        <v>477029</v>
      </c>
      <c r="H23" s="345">
        <v>100</v>
      </c>
      <c r="I23" s="150">
        <v>1.07</v>
      </c>
      <c r="J23" s="149"/>
      <c r="K23" s="150">
        <v>1.07</v>
      </c>
      <c r="L23" s="149"/>
      <c r="M23" s="149"/>
      <c r="N23" s="170"/>
      <c r="O23" s="339">
        <v>5</v>
      </c>
      <c r="P23" s="150">
        <v>16.77</v>
      </c>
      <c r="Q23" s="154">
        <v>139.61000000000001</v>
      </c>
      <c r="R23" s="201">
        <f t="shared" si="0"/>
        <v>263.52</v>
      </c>
    </row>
    <row r="24" spans="1:18" ht="8.25" customHeight="1" x14ac:dyDescent="0.3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77230</v>
      </c>
      <c r="G24" s="332"/>
      <c r="H24" s="168">
        <v>83.63</v>
      </c>
      <c r="I24" s="150">
        <v>2.5</v>
      </c>
      <c r="J24" s="150" t="s">
        <v>24</v>
      </c>
      <c r="K24" s="150">
        <v>5</v>
      </c>
      <c r="L24" s="149"/>
      <c r="M24" s="150">
        <v>0.5</v>
      </c>
      <c r="N24" s="170">
        <v>2.61</v>
      </c>
      <c r="O24" s="338"/>
      <c r="P24" s="150">
        <v>14.04</v>
      </c>
      <c r="Q24" s="154">
        <v>139.61000000000001</v>
      </c>
      <c r="R24" s="201">
        <f t="shared" si="0"/>
        <v>247.89000000000001</v>
      </c>
    </row>
    <row r="25" spans="1:18" ht="8.25" customHeight="1" thickBot="1" x14ac:dyDescent="0.4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350049</v>
      </c>
      <c r="G25" s="332">
        <f>SUM(F24:F25)</f>
        <v>427279</v>
      </c>
      <c r="H25" s="168">
        <v>83.63</v>
      </c>
      <c r="I25" s="150">
        <v>2.5</v>
      </c>
      <c r="J25" s="150" t="s">
        <v>24</v>
      </c>
      <c r="K25" s="150">
        <v>5</v>
      </c>
      <c r="L25" s="149"/>
      <c r="M25" s="150">
        <v>0.5</v>
      </c>
      <c r="N25" s="170">
        <v>2.61</v>
      </c>
      <c r="O25" s="339">
        <v>5.12</v>
      </c>
      <c r="P25" s="150">
        <v>14.04</v>
      </c>
      <c r="Q25" s="154">
        <v>139.61000000000001</v>
      </c>
      <c r="R25" s="201">
        <f t="shared" si="0"/>
        <v>253.01000000000002</v>
      </c>
    </row>
    <row r="26" spans="1:18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110412</v>
      </c>
      <c r="G26" s="334"/>
      <c r="H26" s="171">
        <v>83.63</v>
      </c>
      <c r="I26" s="156">
        <v>2.5</v>
      </c>
      <c r="J26" s="156" t="s">
        <v>24</v>
      </c>
      <c r="K26" s="156">
        <v>5</v>
      </c>
      <c r="L26" s="155"/>
      <c r="M26" s="156">
        <v>0.5</v>
      </c>
      <c r="N26" s="172">
        <v>2.61</v>
      </c>
      <c r="O26" s="343">
        <v>8</v>
      </c>
      <c r="P26" s="156">
        <v>18</v>
      </c>
      <c r="Q26" s="157">
        <v>139.61000000000001</v>
      </c>
      <c r="R26" s="202">
        <f t="shared" si="0"/>
        <v>259.85000000000002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258274</v>
      </c>
      <c r="G27" s="332"/>
      <c r="H27" s="168">
        <v>83.63</v>
      </c>
      <c r="I27" s="150">
        <v>2.5</v>
      </c>
      <c r="J27" s="150" t="s">
        <v>24</v>
      </c>
      <c r="K27" s="150">
        <v>5</v>
      </c>
      <c r="L27" s="149"/>
      <c r="M27" s="150">
        <v>0.5</v>
      </c>
      <c r="N27" s="170">
        <v>2.61</v>
      </c>
      <c r="O27" s="339">
        <v>5.12</v>
      </c>
      <c r="P27" s="150">
        <v>18</v>
      </c>
      <c r="Q27" s="154">
        <v>139.61000000000001</v>
      </c>
      <c r="R27" s="201">
        <f t="shared" si="0"/>
        <v>256.97000000000003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2941</v>
      </c>
      <c r="G28" s="332"/>
      <c r="H28" s="168">
        <v>83.63</v>
      </c>
      <c r="I28" s="150">
        <v>2.5</v>
      </c>
      <c r="J28" s="150" t="s">
        <v>24</v>
      </c>
      <c r="K28" s="150">
        <v>5</v>
      </c>
      <c r="L28" s="149"/>
      <c r="M28" s="150">
        <v>0.5</v>
      </c>
      <c r="N28" s="170">
        <v>2.61</v>
      </c>
      <c r="O28" s="339">
        <v>10</v>
      </c>
      <c r="P28" s="150">
        <v>18</v>
      </c>
      <c r="Q28" s="154">
        <v>139.61000000000001</v>
      </c>
      <c r="R28" s="201">
        <f t="shared" si="0"/>
        <v>261.85000000000002</v>
      </c>
    </row>
    <row r="29" spans="1:18" ht="8.25" customHeight="1" x14ac:dyDescent="0.2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31599</v>
      </c>
      <c r="G29" s="332"/>
      <c r="H29" s="168">
        <v>94.38</v>
      </c>
      <c r="I29" s="149">
        <v>4.07</v>
      </c>
      <c r="J29" s="149"/>
      <c r="K29" s="150">
        <v>2.7</v>
      </c>
      <c r="L29" s="149"/>
      <c r="M29" s="149"/>
      <c r="N29" s="170"/>
      <c r="O29" s="339">
        <v>5.12</v>
      </c>
      <c r="P29" s="150">
        <v>18</v>
      </c>
      <c r="Q29" s="154">
        <v>139.61000000000001</v>
      </c>
      <c r="R29" s="201">
        <f t="shared" si="0"/>
        <v>263.88</v>
      </c>
    </row>
    <row r="30" spans="1:18" ht="8.25" customHeight="1" thickBot="1" x14ac:dyDescent="0.3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7">
        <v>14636</v>
      </c>
      <c r="G30" s="334">
        <f>SUM(F26:F30)</f>
        <v>417862</v>
      </c>
      <c r="H30" s="171">
        <v>94.38</v>
      </c>
      <c r="I30" s="155">
        <v>4.07</v>
      </c>
      <c r="J30" s="155"/>
      <c r="K30" s="156">
        <v>2.7</v>
      </c>
      <c r="L30" s="155"/>
      <c r="M30" s="155"/>
      <c r="N30" s="172"/>
      <c r="O30" s="342">
        <v>10</v>
      </c>
      <c r="P30" s="156">
        <v>18</v>
      </c>
      <c r="Q30" s="157">
        <v>139.61000000000001</v>
      </c>
      <c r="R30" s="202">
        <f t="shared" si="0"/>
        <v>268.76</v>
      </c>
    </row>
    <row r="31" spans="1:18" ht="8.25" customHeight="1" x14ac:dyDescent="0.2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323">
        <v>397478</v>
      </c>
      <c r="G31" s="332"/>
      <c r="H31" s="168">
        <v>83.63</v>
      </c>
      <c r="I31" s="150">
        <v>2.5</v>
      </c>
      <c r="J31" s="150" t="s">
        <v>24</v>
      </c>
      <c r="K31" s="150">
        <v>5</v>
      </c>
      <c r="L31" s="149"/>
      <c r="M31" s="150">
        <v>0.5</v>
      </c>
      <c r="N31" s="170">
        <v>2.61</v>
      </c>
      <c r="O31" s="339">
        <v>5.12</v>
      </c>
      <c r="P31" s="149">
        <v>28.16</v>
      </c>
      <c r="Q31" s="154">
        <v>139.61000000000001</v>
      </c>
      <c r="R31" s="201">
        <f t="shared" si="0"/>
        <v>267.13</v>
      </c>
    </row>
    <row r="32" spans="1:18" ht="8.25" customHeight="1" thickBot="1" x14ac:dyDescent="0.3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326">
        <v>28831</v>
      </c>
      <c r="G32" s="332">
        <f>SUM(F31:F32)</f>
        <v>426309</v>
      </c>
      <c r="H32" s="345">
        <v>110</v>
      </c>
      <c r="I32" s="150">
        <v>3</v>
      </c>
      <c r="J32" s="149"/>
      <c r="K32" s="150">
        <v>5</v>
      </c>
      <c r="L32" s="149"/>
      <c r="M32" s="149">
        <v>0.44</v>
      </c>
      <c r="N32" s="170"/>
      <c r="O32" s="339">
        <v>5.12</v>
      </c>
      <c r="P32" s="149">
        <v>28.16</v>
      </c>
      <c r="Q32" s="154">
        <v>139.61000000000001</v>
      </c>
      <c r="R32" s="201">
        <f t="shared" si="0"/>
        <v>291.33000000000004</v>
      </c>
    </row>
    <row r="33" spans="1:18" ht="8.25" customHeight="1" x14ac:dyDescent="0.2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322">
        <v>135656</v>
      </c>
      <c r="G33" s="332"/>
      <c r="H33" s="168">
        <v>83.63</v>
      </c>
      <c r="I33" s="150">
        <v>2.5</v>
      </c>
      <c r="J33" s="150" t="s">
        <v>24</v>
      </c>
      <c r="K33" s="150">
        <v>5</v>
      </c>
      <c r="L33" s="149"/>
      <c r="M33" s="150">
        <v>0.5</v>
      </c>
      <c r="N33" s="170">
        <v>2.61</v>
      </c>
      <c r="O33" s="339">
        <v>5.12</v>
      </c>
      <c r="P33" s="149">
        <v>10.33</v>
      </c>
      <c r="Q33" s="154">
        <v>143.18</v>
      </c>
      <c r="R33" s="201">
        <f t="shared" si="0"/>
        <v>252.87</v>
      </c>
    </row>
    <row r="34" spans="1:18" ht="8.25" customHeight="1" x14ac:dyDescent="0.2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33234</v>
      </c>
      <c r="G34" s="334"/>
      <c r="H34" s="171">
        <v>83.63</v>
      </c>
      <c r="I34" s="156">
        <v>2.5</v>
      </c>
      <c r="J34" s="156" t="s">
        <v>24</v>
      </c>
      <c r="K34" s="156">
        <v>5</v>
      </c>
      <c r="L34" s="155"/>
      <c r="M34" s="156">
        <v>0.5</v>
      </c>
      <c r="N34" s="172">
        <v>2.61</v>
      </c>
      <c r="O34" s="342">
        <v>10</v>
      </c>
      <c r="P34" s="155">
        <v>10.33</v>
      </c>
      <c r="Q34" s="157">
        <v>143.18</v>
      </c>
      <c r="R34" s="202">
        <f t="shared" si="0"/>
        <v>257.75</v>
      </c>
    </row>
    <row r="35" spans="1:18" ht="8.25" customHeight="1" x14ac:dyDescent="0.2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30191</v>
      </c>
      <c r="G35" s="332"/>
      <c r="H35" s="168">
        <v>94.38</v>
      </c>
      <c r="I35" s="149">
        <v>4.07</v>
      </c>
      <c r="J35" s="149"/>
      <c r="K35" s="150">
        <v>2.7</v>
      </c>
      <c r="L35" s="149"/>
      <c r="M35" s="149"/>
      <c r="N35" s="170"/>
      <c r="O35" s="339">
        <v>5.12</v>
      </c>
      <c r="P35" s="149">
        <v>10.33</v>
      </c>
      <c r="Q35" s="154">
        <v>143.18</v>
      </c>
      <c r="R35" s="201">
        <f t="shared" si="0"/>
        <v>259.77999999999997</v>
      </c>
    </row>
    <row r="36" spans="1:18" ht="8.25" customHeight="1" x14ac:dyDescent="0.2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3031</v>
      </c>
      <c r="G36" s="332"/>
      <c r="H36" s="168">
        <v>94.38</v>
      </c>
      <c r="I36" s="149">
        <v>4.07</v>
      </c>
      <c r="J36" s="149"/>
      <c r="K36" s="150">
        <v>2.7</v>
      </c>
      <c r="L36" s="149"/>
      <c r="M36" s="149"/>
      <c r="N36" s="170"/>
      <c r="O36" s="339">
        <v>5</v>
      </c>
      <c r="P36" s="149">
        <v>10.33</v>
      </c>
      <c r="Q36" s="154">
        <v>141.18</v>
      </c>
      <c r="R36" s="201">
        <f t="shared" si="0"/>
        <v>257.65999999999997</v>
      </c>
    </row>
    <row r="37" spans="1:18" ht="8.25" customHeight="1" x14ac:dyDescent="0.2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82866</v>
      </c>
      <c r="G37" s="332"/>
      <c r="H37" s="168">
        <v>94.38</v>
      </c>
      <c r="I37" s="149">
        <v>4.07</v>
      </c>
      <c r="J37" s="149"/>
      <c r="K37" s="150">
        <v>2.7</v>
      </c>
      <c r="L37" s="149"/>
      <c r="M37" s="149"/>
      <c r="N37" s="170"/>
      <c r="O37" s="339">
        <v>10</v>
      </c>
      <c r="P37" s="149">
        <v>10.33</v>
      </c>
      <c r="Q37" s="154">
        <v>141.18</v>
      </c>
      <c r="R37" s="201">
        <f t="shared" si="0"/>
        <v>262.65999999999997</v>
      </c>
    </row>
    <row r="38" spans="1:18" ht="8.25" customHeight="1" thickBot="1" x14ac:dyDescent="0.3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327">
        <v>150832</v>
      </c>
      <c r="G38" s="334">
        <f>SUM(F33:F38)</f>
        <v>435810</v>
      </c>
      <c r="H38" s="171">
        <v>94.38</v>
      </c>
      <c r="I38" s="155">
        <v>4.07</v>
      </c>
      <c r="J38" s="155"/>
      <c r="K38" s="156">
        <v>2.7</v>
      </c>
      <c r="L38" s="155"/>
      <c r="M38" s="155"/>
      <c r="N38" s="172"/>
      <c r="O38" s="342">
        <v>10</v>
      </c>
      <c r="P38" s="155">
        <v>10.33</v>
      </c>
      <c r="Q38" s="157">
        <v>143.18</v>
      </c>
      <c r="R38" s="202">
        <f t="shared" si="0"/>
        <v>264.65999999999997</v>
      </c>
    </row>
    <row r="39" spans="1:18" ht="8.25" customHeight="1" x14ac:dyDescent="0.2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323">
        <v>17247</v>
      </c>
      <c r="G39" s="332"/>
      <c r="H39" s="168">
        <v>94.38</v>
      </c>
      <c r="I39" s="149">
        <v>4.07</v>
      </c>
      <c r="J39" s="149"/>
      <c r="K39" s="150">
        <v>2.7</v>
      </c>
      <c r="L39" s="149"/>
      <c r="M39" s="149"/>
      <c r="N39" s="170"/>
      <c r="O39" s="339">
        <v>5.12</v>
      </c>
      <c r="P39" s="150">
        <v>18</v>
      </c>
      <c r="Q39" s="154">
        <v>143.18</v>
      </c>
      <c r="R39" s="201">
        <f t="shared" si="0"/>
        <v>267.45</v>
      </c>
    </row>
    <row r="40" spans="1:18" ht="8.25" customHeight="1" x14ac:dyDescent="0.2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326122</v>
      </c>
      <c r="G40" s="332"/>
      <c r="H40" s="168">
        <v>94.38</v>
      </c>
      <c r="I40" s="149">
        <v>4.07</v>
      </c>
      <c r="J40" s="149"/>
      <c r="K40" s="150">
        <v>2.7</v>
      </c>
      <c r="L40" s="149"/>
      <c r="M40" s="149"/>
      <c r="N40" s="170"/>
      <c r="O40" s="339">
        <v>10</v>
      </c>
      <c r="P40" s="150">
        <v>18</v>
      </c>
      <c r="Q40" s="154">
        <v>141.18</v>
      </c>
      <c r="R40" s="201">
        <f t="shared" si="0"/>
        <v>270.33</v>
      </c>
    </row>
    <row r="41" spans="1:18" ht="8.25" customHeight="1" thickBot="1" x14ac:dyDescent="0.3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326">
        <v>82317</v>
      </c>
      <c r="G41" s="332">
        <f>SUM(F39:F41)</f>
        <v>425686</v>
      </c>
      <c r="H41" s="168">
        <v>94.38</v>
      </c>
      <c r="I41" s="149">
        <v>4.07</v>
      </c>
      <c r="J41" s="149"/>
      <c r="K41" s="150">
        <v>2.7</v>
      </c>
      <c r="L41" s="149"/>
      <c r="M41" s="149"/>
      <c r="N41" s="170"/>
      <c r="O41" s="339">
        <v>10</v>
      </c>
      <c r="P41" s="150">
        <v>18</v>
      </c>
      <c r="Q41" s="154">
        <v>143.18</v>
      </c>
      <c r="R41" s="201">
        <f t="shared" si="0"/>
        <v>272.33</v>
      </c>
    </row>
    <row r="42" spans="1:18" ht="8.25" customHeight="1" x14ac:dyDescent="0.2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4">
        <v>36452</v>
      </c>
      <c r="G42" s="334"/>
      <c r="H42" s="171">
        <v>83.63</v>
      </c>
      <c r="I42" s="156">
        <v>2.5</v>
      </c>
      <c r="J42" s="156" t="s">
        <v>24</v>
      </c>
      <c r="K42" s="156">
        <v>5</v>
      </c>
      <c r="L42" s="155"/>
      <c r="M42" s="156">
        <v>0.5</v>
      </c>
      <c r="N42" s="172">
        <v>2.61</v>
      </c>
      <c r="O42" s="343">
        <v>8</v>
      </c>
      <c r="P42" s="156">
        <v>16.72</v>
      </c>
      <c r="Q42" s="157">
        <v>143.18</v>
      </c>
      <c r="R42" s="202">
        <f t="shared" si="0"/>
        <v>262.14</v>
      </c>
    </row>
    <row r="43" spans="1:18" ht="8.25" customHeight="1" x14ac:dyDescent="0.2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15373</v>
      </c>
      <c r="G43" s="332"/>
      <c r="H43" s="168">
        <v>83.63</v>
      </c>
      <c r="I43" s="150">
        <v>2.5</v>
      </c>
      <c r="J43" s="150" t="s">
        <v>24</v>
      </c>
      <c r="K43" s="150">
        <v>5</v>
      </c>
      <c r="L43" s="149"/>
      <c r="M43" s="150">
        <v>0.5</v>
      </c>
      <c r="N43" s="170">
        <v>2.61</v>
      </c>
      <c r="O43" s="339">
        <v>10</v>
      </c>
      <c r="P43" s="150">
        <v>16.72</v>
      </c>
      <c r="Q43" s="154">
        <v>143.18</v>
      </c>
      <c r="R43" s="201">
        <f>SUM(H43:Q43)</f>
        <v>264.14</v>
      </c>
    </row>
    <row r="44" spans="1:18" ht="8.25" customHeight="1" x14ac:dyDescent="0.2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9691</v>
      </c>
      <c r="G44" s="332"/>
      <c r="H44" s="168">
        <v>94.38</v>
      </c>
      <c r="I44" s="149">
        <v>4.07</v>
      </c>
      <c r="J44" s="149"/>
      <c r="K44" s="150">
        <v>2.7</v>
      </c>
      <c r="L44" s="149"/>
      <c r="M44" s="149"/>
      <c r="N44" s="170"/>
      <c r="O44" s="344">
        <v>8</v>
      </c>
      <c r="P44" s="150">
        <v>16.72</v>
      </c>
      <c r="Q44" s="154">
        <v>143.18</v>
      </c>
      <c r="R44" s="201">
        <f t="shared" si="0"/>
        <v>269.05</v>
      </c>
    </row>
    <row r="45" spans="1:18" ht="8.25" customHeight="1" x14ac:dyDescent="0.2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160055</v>
      </c>
      <c r="G45" s="332"/>
      <c r="H45" s="168">
        <v>94.38</v>
      </c>
      <c r="I45" s="149">
        <v>4.07</v>
      </c>
      <c r="J45" s="149"/>
      <c r="K45" s="150">
        <v>2.7</v>
      </c>
      <c r="L45" s="149"/>
      <c r="M45" s="149"/>
      <c r="N45" s="170"/>
      <c r="O45" s="339">
        <v>10</v>
      </c>
      <c r="P45" s="150">
        <v>16.72</v>
      </c>
      <c r="Q45" s="154">
        <v>141.18</v>
      </c>
      <c r="R45" s="201">
        <f t="shared" si="0"/>
        <v>269.05</v>
      </c>
    </row>
    <row r="46" spans="1:18" ht="8.25" customHeight="1" thickBot="1" x14ac:dyDescent="0.3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7">
        <v>227080</v>
      </c>
      <c r="G46" s="334">
        <f>SUM(F42:F46)</f>
        <v>448651</v>
      </c>
      <c r="H46" s="171">
        <v>94.38</v>
      </c>
      <c r="I46" s="155">
        <v>4.07</v>
      </c>
      <c r="J46" s="155"/>
      <c r="K46" s="156">
        <v>2.7</v>
      </c>
      <c r="L46" s="155"/>
      <c r="M46" s="155"/>
      <c r="N46" s="172"/>
      <c r="O46" s="342">
        <v>10</v>
      </c>
      <c r="P46" s="156">
        <v>16.72</v>
      </c>
      <c r="Q46" s="157">
        <v>143.18</v>
      </c>
      <c r="R46" s="202">
        <f t="shared" si="0"/>
        <v>271.05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/>
      <c r="E47" s="140" t="s">
        <v>157</v>
      </c>
      <c r="F47" s="323">
        <v>18399</v>
      </c>
      <c r="G47" s="332"/>
      <c r="H47" s="168">
        <v>109.27</v>
      </c>
      <c r="I47" s="149"/>
      <c r="J47" s="150">
        <v>52.54</v>
      </c>
      <c r="K47" s="149">
        <v>9.8800000000000008</v>
      </c>
      <c r="L47" s="149">
        <v>1.89</v>
      </c>
      <c r="M47" s="149">
        <v>0.53</v>
      </c>
      <c r="N47" s="170" t="s">
        <v>24</v>
      </c>
      <c r="O47" s="339">
        <v>5</v>
      </c>
      <c r="P47" s="150">
        <v>16.04</v>
      </c>
      <c r="Q47" s="154">
        <v>141.18</v>
      </c>
      <c r="R47" s="201">
        <f t="shared" si="0"/>
        <v>336.33</v>
      </c>
    </row>
    <row r="48" spans="1:18" ht="8.25" customHeight="1" x14ac:dyDescent="0.2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124281</v>
      </c>
      <c r="G48" s="332"/>
      <c r="H48" s="168">
        <v>109.27</v>
      </c>
      <c r="I48" s="149"/>
      <c r="J48" s="150">
        <v>52.54</v>
      </c>
      <c r="K48" s="149">
        <v>9.8800000000000008</v>
      </c>
      <c r="L48" s="149">
        <v>1.89</v>
      </c>
      <c r="M48" s="149">
        <v>0.53</v>
      </c>
      <c r="N48" s="170" t="s">
        <v>24</v>
      </c>
      <c r="O48" s="339">
        <v>5</v>
      </c>
      <c r="P48" s="150">
        <v>16.04</v>
      </c>
      <c r="Q48" s="154">
        <v>143.18</v>
      </c>
      <c r="R48" s="201">
        <f t="shared" si="0"/>
        <v>338.33</v>
      </c>
    </row>
    <row r="49" spans="1:18" ht="8.25" customHeight="1" x14ac:dyDescent="0.2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237264</v>
      </c>
      <c r="G49" s="332"/>
      <c r="H49" s="168">
        <v>83.63</v>
      </c>
      <c r="I49" s="150">
        <v>2.5</v>
      </c>
      <c r="J49" s="150" t="s">
        <v>24</v>
      </c>
      <c r="K49" s="150">
        <v>5</v>
      </c>
      <c r="L49" s="149"/>
      <c r="M49" s="150">
        <v>0.5</v>
      </c>
      <c r="N49" s="170">
        <v>2.61</v>
      </c>
      <c r="O49" s="339">
        <v>5</v>
      </c>
      <c r="P49" s="150">
        <v>16.04</v>
      </c>
      <c r="Q49" s="154">
        <v>143.18</v>
      </c>
      <c r="R49" s="201">
        <f t="shared" si="0"/>
        <v>258.46000000000004</v>
      </c>
    </row>
    <row r="50" spans="1:18" ht="8.25" customHeight="1" x14ac:dyDescent="0.2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50209</v>
      </c>
      <c r="G50" s="334"/>
      <c r="H50" s="171">
        <v>94.38</v>
      </c>
      <c r="I50" s="155">
        <v>4.07</v>
      </c>
      <c r="J50" s="155"/>
      <c r="K50" s="156">
        <v>2.7</v>
      </c>
      <c r="L50" s="155"/>
      <c r="M50" s="155"/>
      <c r="N50" s="172"/>
      <c r="O50" s="342">
        <v>5</v>
      </c>
      <c r="P50" s="156">
        <v>16.04</v>
      </c>
      <c r="Q50" s="157">
        <v>141.18</v>
      </c>
      <c r="R50" s="202">
        <f t="shared" si="0"/>
        <v>263.37</v>
      </c>
    </row>
    <row r="51" spans="1:18" ht="8.25" customHeight="1" thickBot="1" x14ac:dyDescent="0.3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326">
        <v>37325</v>
      </c>
      <c r="G51" s="332">
        <f>SUM(F47:F51)</f>
        <v>467478</v>
      </c>
      <c r="H51" s="168">
        <v>94.38</v>
      </c>
      <c r="I51" s="149">
        <v>4.07</v>
      </c>
      <c r="J51" s="149"/>
      <c r="K51" s="150">
        <v>2.7</v>
      </c>
      <c r="L51" s="149"/>
      <c r="M51" s="149"/>
      <c r="N51" s="170"/>
      <c r="O51" s="339">
        <v>5</v>
      </c>
      <c r="P51" s="150">
        <v>16.04</v>
      </c>
      <c r="Q51" s="154">
        <v>143.18</v>
      </c>
      <c r="R51" s="201">
        <f t="shared" si="0"/>
        <v>265.37</v>
      </c>
    </row>
    <row r="52" spans="1:18" ht="8.25" customHeight="1" x14ac:dyDescent="0.2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322">
        <v>386678</v>
      </c>
      <c r="G52" s="332"/>
      <c r="H52" s="168">
        <v>109.27</v>
      </c>
      <c r="I52" s="149"/>
      <c r="J52" s="150">
        <v>52.54</v>
      </c>
      <c r="K52" s="149">
        <v>9.8800000000000008</v>
      </c>
      <c r="L52" s="149">
        <v>1.89</v>
      </c>
      <c r="M52" s="149">
        <v>0.53</v>
      </c>
      <c r="N52" s="170" t="s">
        <v>24</v>
      </c>
      <c r="O52" s="339">
        <v>5</v>
      </c>
      <c r="P52" s="149">
        <v>11.47</v>
      </c>
      <c r="Q52" s="154">
        <v>141.18</v>
      </c>
      <c r="R52" s="201">
        <f t="shared" si="0"/>
        <v>331.76</v>
      </c>
    </row>
    <row r="53" spans="1:18" ht="8.25" customHeight="1" thickBot="1" x14ac:dyDescent="0.3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327">
        <v>49373</v>
      </c>
      <c r="G53" s="332">
        <f>SUM(F52:F53)</f>
        <v>436051</v>
      </c>
      <c r="H53" s="168">
        <v>94.38</v>
      </c>
      <c r="I53" s="149">
        <v>4.07</v>
      </c>
      <c r="J53" s="149"/>
      <c r="K53" s="150">
        <v>2.7</v>
      </c>
      <c r="L53" s="149"/>
      <c r="M53" s="149"/>
      <c r="N53" s="170"/>
      <c r="O53" s="339">
        <v>5</v>
      </c>
      <c r="P53" s="149">
        <v>11.47</v>
      </c>
      <c r="Q53" s="154">
        <v>141.18</v>
      </c>
      <c r="R53" s="201">
        <f t="shared" si="0"/>
        <v>258.8</v>
      </c>
    </row>
    <row r="54" spans="1:18" ht="8.25" customHeight="1" thickBot="1" x14ac:dyDescent="0.3">
      <c r="A54" s="187" t="s">
        <v>48</v>
      </c>
      <c r="B54" s="9">
        <v>28</v>
      </c>
      <c r="C54" s="9">
        <v>5</v>
      </c>
      <c r="D54" s="9"/>
      <c r="E54" s="139" t="s">
        <v>157</v>
      </c>
      <c r="F54" s="324">
        <v>411184</v>
      </c>
      <c r="G54" s="334">
        <f>SUM(F54)</f>
        <v>411184</v>
      </c>
      <c r="H54" s="171">
        <v>94.38</v>
      </c>
      <c r="I54" s="155">
        <v>4.07</v>
      </c>
      <c r="J54" s="155"/>
      <c r="K54" s="156">
        <v>2.7</v>
      </c>
      <c r="L54" s="155"/>
      <c r="M54" s="155"/>
      <c r="N54" s="172"/>
      <c r="O54" s="342">
        <v>10</v>
      </c>
      <c r="P54" s="156">
        <v>17.02</v>
      </c>
      <c r="Q54" s="157">
        <v>141.18</v>
      </c>
      <c r="R54" s="202">
        <f t="shared" si="0"/>
        <v>269.35000000000002</v>
      </c>
    </row>
    <row r="55" spans="1:18" ht="8.25" customHeight="1" thickBot="1" x14ac:dyDescent="0.3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328">
        <v>394406</v>
      </c>
      <c r="G55" s="332">
        <f>SUM(F55)</f>
        <v>394406</v>
      </c>
      <c r="H55" s="168">
        <v>94.38</v>
      </c>
      <c r="I55" s="149">
        <v>4.07</v>
      </c>
      <c r="J55" s="149"/>
      <c r="K55" s="150">
        <v>2.7</v>
      </c>
      <c r="L55" s="149"/>
      <c r="M55" s="149"/>
      <c r="N55" s="170"/>
      <c r="O55" s="339">
        <v>10</v>
      </c>
      <c r="P55" s="150">
        <v>12.99</v>
      </c>
      <c r="Q55" s="154">
        <v>141.18</v>
      </c>
      <c r="R55" s="201">
        <f t="shared" si="0"/>
        <v>265.32</v>
      </c>
    </row>
    <row r="56" spans="1:18" ht="8.25" customHeight="1" x14ac:dyDescent="0.2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323">
        <v>222685</v>
      </c>
      <c r="G56" s="332"/>
      <c r="H56" s="168">
        <v>94.38</v>
      </c>
      <c r="I56" s="149">
        <v>4.07</v>
      </c>
      <c r="J56" s="149"/>
      <c r="K56" s="150">
        <v>2.7</v>
      </c>
      <c r="L56" s="149"/>
      <c r="M56" s="149"/>
      <c r="N56" s="170"/>
      <c r="O56" s="339">
        <v>5</v>
      </c>
      <c r="P56" s="150">
        <v>16.05</v>
      </c>
      <c r="Q56" s="154">
        <v>141.18</v>
      </c>
      <c r="R56" s="201">
        <f t="shared" si="0"/>
        <v>263.38</v>
      </c>
    </row>
    <row r="57" spans="1:18" ht="8.25" customHeight="1" thickBot="1" x14ac:dyDescent="0.3">
      <c r="A57" s="185" t="s">
        <v>49</v>
      </c>
      <c r="B57" s="11">
        <v>28</v>
      </c>
      <c r="C57" s="11">
        <v>5</v>
      </c>
      <c r="D57" s="11"/>
      <c r="E57" s="140" t="s">
        <v>157</v>
      </c>
      <c r="F57" s="326">
        <v>213492</v>
      </c>
      <c r="G57" s="332">
        <f>SUM(F56:F57)</f>
        <v>436177</v>
      </c>
      <c r="H57" s="168">
        <v>94.38</v>
      </c>
      <c r="I57" s="149">
        <v>4.07</v>
      </c>
      <c r="J57" s="149"/>
      <c r="K57" s="150">
        <v>2.7</v>
      </c>
      <c r="L57" s="149"/>
      <c r="M57" s="149"/>
      <c r="N57" s="170"/>
      <c r="O57" s="339">
        <v>10</v>
      </c>
      <c r="P57" s="150">
        <v>16.05</v>
      </c>
      <c r="Q57" s="154">
        <v>141.18</v>
      </c>
      <c r="R57" s="201">
        <f t="shared" si="0"/>
        <v>268.38</v>
      </c>
    </row>
    <row r="58" spans="1:18" ht="8.25" customHeight="1" x14ac:dyDescent="0.2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322">
        <v>24510</v>
      </c>
      <c r="G58" s="334"/>
      <c r="H58" s="171">
        <v>94.38</v>
      </c>
      <c r="I58" s="155">
        <v>4.07</v>
      </c>
      <c r="J58" s="155"/>
      <c r="K58" s="156">
        <v>2.7</v>
      </c>
      <c r="L58" s="155"/>
      <c r="M58" s="155"/>
      <c r="N58" s="172"/>
      <c r="O58" s="342">
        <v>10</v>
      </c>
      <c r="P58" s="156">
        <v>39.28</v>
      </c>
      <c r="Q58" s="157">
        <v>141.18</v>
      </c>
      <c r="R58" s="202">
        <f t="shared" si="0"/>
        <v>291.61</v>
      </c>
    </row>
    <row r="59" spans="1:18" ht="8.25" customHeight="1" thickBot="1" x14ac:dyDescent="0.3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327">
        <v>510168</v>
      </c>
      <c r="G59" s="332">
        <f>SUM(F58:F59)</f>
        <v>534678</v>
      </c>
      <c r="H59" s="168">
        <v>94.38</v>
      </c>
      <c r="I59" s="149">
        <v>4.07</v>
      </c>
      <c r="J59" s="149"/>
      <c r="K59" s="150">
        <v>2.7</v>
      </c>
      <c r="L59" s="149"/>
      <c r="M59" s="149"/>
      <c r="N59" s="170"/>
      <c r="O59" s="339">
        <v>5</v>
      </c>
      <c r="P59" s="150">
        <v>39.28</v>
      </c>
      <c r="Q59" s="154">
        <v>141.18</v>
      </c>
      <c r="R59" s="201">
        <f t="shared" si="0"/>
        <v>286.61</v>
      </c>
    </row>
    <row r="60" spans="1:18" ht="8.25" customHeight="1" x14ac:dyDescent="0.2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323">
        <v>341717</v>
      </c>
      <c r="G60" s="332"/>
      <c r="H60" s="168">
        <v>94.38</v>
      </c>
      <c r="I60" s="149">
        <v>4.07</v>
      </c>
      <c r="J60" s="149"/>
      <c r="K60" s="150">
        <v>2.7</v>
      </c>
      <c r="L60" s="149"/>
      <c r="M60" s="149"/>
      <c r="N60" s="170"/>
      <c r="O60" s="339">
        <v>10</v>
      </c>
      <c r="P60" s="149">
        <v>30.04</v>
      </c>
      <c r="Q60" s="154">
        <v>141.18</v>
      </c>
      <c r="R60" s="201">
        <f t="shared" si="0"/>
        <v>282.37</v>
      </c>
    </row>
    <row r="61" spans="1:18" ht="8.25" customHeight="1" thickBot="1" x14ac:dyDescent="0.3">
      <c r="A61" s="185" t="s">
        <v>51</v>
      </c>
      <c r="B61" s="11">
        <v>28</v>
      </c>
      <c r="C61" s="11">
        <v>7</v>
      </c>
      <c r="D61" s="11"/>
      <c r="E61" s="140" t="s">
        <v>157</v>
      </c>
      <c r="F61" s="326">
        <v>144985</v>
      </c>
      <c r="G61" s="332">
        <f>SUM(F60:F61)</f>
        <v>486702</v>
      </c>
      <c r="H61" s="168">
        <v>94.38</v>
      </c>
      <c r="I61" s="149">
        <v>4.07</v>
      </c>
      <c r="J61" s="149"/>
      <c r="K61" s="150">
        <v>2.7</v>
      </c>
      <c r="L61" s="149"/>
      <c r="M61" s="149"/>
      <c r="N61" s="170"/>
      <c r="O61" s="339">
        <v>5</v>
      </c>
      <c r="P61" s="149">
        <v>30.04</v>
      </c>
      <c r="Q61" s="154">
        <v>141.18</v>
      </c>
      <c r="R61" s="201">
        <f t="shared" si="0"/>
        <v>277.37</v>
      </c>
    </row>
    <row r="62" spans="1:18" ht="8.25" customHeight="1" x14ac:dyDescent="0.2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4">
        <v>311850</v>
      </c>
      <c r="G62" s="334"/>
      <c r="H62" s="171">
        <v>83.63</v>
      </c>
      <c r="I62" s="156">
        <v>2.5</v>
      </c>
      <c r="J62" s="156" t="s">
        <v>24</v>
      </c>
      <c r="K62" s="156">
        <v>5</v>
      </c>
      <c r="L62" s="155"/>
      <c r="M62" s="156">
        <v>0.5</v>
      </c>
      <c r="N62" s="172">
        <v>2.61</v>
      </c>
      <c r="O62" s="343">
        <v>8</v>
      </c>
      <c r="P62" s="156">
        <v>14.76</v>
      </c>
      <c r="Q62" s="157">
        <v>139.61000000000001</v>
      </c>
      <c r="R62" s="202">
        <f t="shared" si="0"/>
        <v>256.61</v>
      </c>
    </row>
    <row r="63" spans="1:18" ht="8.25" customHeight="1" thickBot="1" x14ac:dyDescent="0.3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7">
        <v>87828</v>
      </c>
      <c r="G63" s="332">
        <f>SUM(F62:F63)</f>
        <v>399678</v>
      </c>
      <c r="H63" s="168">
        <v>83.63</v>
      </c>
      <c r="I63" s="150">
        <v>2.5</v>
      </c>
      <c r="J63" s="150" t="s">
        <v>24</v>
      </c>
      <c r="K63" s="150">
        <v>5</v>
      </c>
      <c r="L63" s="149"/>
      <c r="M63" s="150">
        <v>0.5</v>
      </c>
      <c r="N63" s="170">
        <v>2.61</v>
      </c>
      <c r="O63" s="338"/>
      <c r="P63" s="150">
        <v>14.76</v>
      </c>
      <c r="Q63" s="154">
        <v>139.61000000000001</v>
      </c>
      <c r="R63" s="201">
        <f t="shared" si="0"/>
        <v>248.61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323">
        <v>344148</v>
      </c>
      <c r="G64" s="332"/>
      <c r="H64" s="168">
        <v>83.63</v>
      </c>
      <c r="I64" s="150">
        <v>2.5</v>
      </c>
      <c r="J64" s="150" t="s">
        <v>24</v>
      </c>
      <c r="K64" s="150">
        <v>5</v>
      </c>
      <c r="L64" s="149"/>
      <c r="M64" s="150">
        <v>0.5</v>
      </c>
      <c r="N64" s="170">
        <v>2.61</v>
      </c>
      <c r="O64" s="344">
        <v>8</v>
      </c>
      <c r="P64" s="150">
        <v>18</v>
      </c>
      <c r="Q64" s="154">
        <v>139.61000000000001</v>
      </c>
      <c r="R64" s="201">
        <f t="shared" si="0"/>
        <v>259.85000000000002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32549</v>
      </c>
      <c r="G65" s="334"/>
      <c r="H65" s="171">
        <v>83.63</v>
      </c>
      <c r="I65" s="156">
        <v>2.5</v>
      </c>
      <c r="J65" s="156" t="s">
        <v>24</v>
      </c>
      <c r="K65" s="156">
        <v>5</v>
      </c>
      <c r="L65" s="155"/>
      <c r="M65" s="156">
        <v>0.5</v>
      </c>
      <c r="N65" s="172">
        <v>2.61</v>
      </c>
      <c r="O65" s="342">
        <v>10</v>
      </c>
      <c r="P65" s="156">
        <v>18</v>
      </c>
      <c r="Q65" s="157">
        <v>139.61000000000001</v>
      </c>
      <c r="R65" s="202">
        <f t="shared" si="0"/>
        <v>261.85000000000002</v>
      </c>
    </row>
    <row r="66" spans="1:18" ht="8.25" customHeight="1" thickBot="1" x14ac:dyDescent="0.3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326">
        <v>43828</v>
      </c>
      <c r="G66" s="332">
        <f>SUM(F64:F66)</f>
        <v>420525</v>
      </c>
      <c r="H66" s="168">
        <v>94.38</v>
      </c>
      <c r="I66" s="149">
        <v>4.07</v>
      </c>
      <c r="J66" s="149"/>
      <c r="K66" s="150">
        <v>2.7</v>
      </c>
      <c r="L66" s="149"/>
      <c r="M66" s="149"/>
      <c r="N66" s="170"/>
      <c r="O66" s="339">
        <v>10</v>
      </c>
      <c r="P66" s="153">
        <v>18</v>
      </c>
      <c r="Q66" s="154">
        <v>139.61000000000001</v>
      </c>
      <c r="R66" s="196">
        <f t="shared" si="0"/>
        <v>268.76</v>
      </c>
    </row>
    <row r="67" spans="1:18" ht="8.25" customHeight="1" thickBot="1" x14ac:dyDescent="0.3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325">
        <v>472012</v>
      </c>
      <c r="G67" s="332">
        <f>SUM(F67)</f>
        <v>472012</v>
      </c>
      <c r="H67" s="168">
        <v>83.63</v>
      </c>
      <c r="I67" s="150">
        <v>2.5</v>
      </c>
      <c r="J67" s="150" t="s">
        <v>24</v>
      </c>
      <c r="K67" s="150">
        <v>5</v>
      </c>
      <c r="L67" s="149"/>
      <c r="M67" s="150">
        <v>0.5</v>
      </c>
      <c r="N67" s="170">
        <v>2.61</v>
      </c>
      <c r="O67" s="344">
        <v>8</v>
      </c>
      <c r="P67" s="154">
        <v>21.19</v>
      </c>
      <c r="Q67" s="154">
        <v>139.61000000000001</v>
      </c>
      <c r="R67" s="196">
        <f t="shared" si="0"/>
        <v>263.04000000000002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329">
        <v>525260</v>
      </c>
      <c r="G68" s="335">
        <f>SUM(F68)</f>
        <v>525260</v>
      </c>
      <c r="H68" s="173">
        <v>83.63</v>
      </c>
      <c r="I68" s="174">
        <v>2.5</v>
      </c>
      <c r="J68" s="174" t="s">
        <v>24</v>
      </c>
      <c r="K68" s="174">
        <v>5</v>
      </c>
      <c r="L68" s="175"/>
      <c r="M68" s="174">
        <v>0.5</v>
      </c>
      <c r="N68" s="176">
        <v>2.61</v>
      </c>
      <c r="O68" s="338"/>
      <c r="P68" s="153">
        <v>12.57</v>
      </c>
      <c r="Q68" s="157">
        <v>139.61000000000001</v>
      </c>
      <c r="R68" s="196">
        <f t="shared" si="0"/>
        <v>246.42000000000002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12891541</v>
      </c>
      <c r="G69" s="296">
        <f>SUM(G6:G68)</f>
        <v>12891541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2" t="s">
        <v>7</v>
      </c>
      <c r="B70" s="183">
        <v>10</v>
      </c>
      <c r="C70" s="191"/>
      <c r="D70" s="353">
        <v>1</v>
      </c>
      <c r="E70" s="191" t="s">
        <v>156</v>
      </c>
      <c r="F70" s="354" t="s">
        <v>24</v>
      </c>
      <c r="G70" s="355">
        <v>1075541</v>
      </c>
      <c r="H70" s="149">
        <v>83.63</v>
      </c>
      <c r="I70" s="150">
        <v>2.5</v>
      </c>
      <c r="J70" s="150" t="s">
        <v>24</v>
      </c>
      <c r="K70" s="150">
        <v>5</v>
      </c>
      <c r="L70" s="149"/>
      <c r="M70" s="150">
        <v>0.5</v>
      </c>
      <c r="N70" s="170">
        <v>2.61</v>
      </c>
      <c r="O70" s="197">
        <v>65.83</v>
      </c>
      <c r="P70" s="154">
        <v>176.66</v>
      </c>
      <c r="Q70" s="154">
        <v>138.58000000000001</v>
      </c>
      <c r="R70" s="196">
        <f t="shared" ref="R70:R76" si="1">SUM(H70:Q70)</f>
        <v>475.31000000000006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78414</v>
      </c>
      <c r="H71" s="149">
        <v>83.63</v>
      </c>
      <c r="I71" s="150">
        <v>2.5</v>
      </c>
      <c r="J71" s="150" t="s">
        <v>24</v>
      </c>
      <c r="K71" s="150">
        <v>5</v>
      </c>
      <c r="L71" s="149"/>
      <c r="M71" s="150">
        <v>0.5</v>
      </c>
      <c r="N71" s="170">
        <v>2.61</v>
      </c>
      <c r="O71" s="204">
        <v>8</v>
      </c>
      <c r="P71" s="154">
        <v>201.84</v>
      </c>
      <c r="Q71" s="154">
        <v>139.61000000000001</v>
      </c>
      <c r="R71" s="196">
        <f t="shared" si="1"/>
        <v>443.69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28392</v>
      </c>
      <c r="H72" s="149">
        <v>83.63</v>
      </c>
      <c r="I72" s="150">
        <v>2.5</v>
      </c>
      <c r="J72" s="150" t="s">
        <v>24</v>
      </c>
      <c r="K72" s="150">
        <v>5</v>
      </c>
      <c r="L72" s="149"/>
      <c r="M72" s="150">
        <v>0.5</v>
      </c>
      <c r="N72" s="170">
        <v>2.61</v>
      </c>
      <c r="O72" s="195">
        <v>5.12</v>
      </c>
      <c r="P72" s="154">
        <v>158.44</v>
      </c>
      <c r="Q72" s="154">
        <v>139.61000000000001</v>
      </c>
      <c r="R72" s="196">
        <f t="shared" si="1"/>
        <v>397.41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77127</v>
      </c>
      <c r="H73" s="155">
        <v>94.38</v>
      </c>
      <c r="I73" s="155">
        <v>4.07</v>
      </c>
      <c r="J73" s="155"/>
      <c r="K73" s="156">
        <v>2.7</v>
      </c>
      <c r="L73" s="155"/>
      <c r="M73" s="155"/>
      <c r="N73" s="172"/>
      <c r="O73" s="198">
        <v>47.21</v>
      </c>
      <c r="P73" s="157">
        <v>105.73</v>
      </c>
      <c r="Q73" s="157">
        <v>141.18</v>
      </c>
      <c r="R73" s="199">
        <f t="shared" si="1"/>
        <v>395.27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9746</v>
      </c>
      <c r="H74" s="149">
        <v>109.27</v>
      </c>
      <c r="I74" s="149"/>
      <c r="J74" s="150">
        <v>52.54</v>
      </c>
      <c r="K74" s="149">
        <v>9.8800000000000008</v>
      </c>
      <c r="L74" s="149">
        <v>1.89</v>
      </c>
      <c r="M74" s="149">
        <v>0.53</v>
      </c>
      <c r="N74" s="170" t="s">
        <v>24</v>
      </c>
      <c r="O74" s="195">
        <v>10</v>
      </c>
      <c r="P74" s="154">
        <v>123.13</v>
      </c>
      <c r="Q74" s="154">
        <v>141.18</v>
      </c>
      <c r="R74" s="196">
        <f t="shared" si="1"/>
        <v>448.42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10777</v>
      </c>
      <c r="H75" s="149">
        <v>83.63</v>
      </c>
      <c r="I75" s="150">
        <v>2.5</v>
      </c>
      <c r="J75" s="150" t="s">
        <v>24</v>
      </c>
      <c r="K75" s="150">
        <v>5</v>
      </c>
      <c r="L75" s="149"/>
      <c r="M75" s="150">
        <v>0.5</v>
      </c>
      <c r="N75" s="170">
        <v>2.61</v>
      </c>
      <c r="O75" s="204">
        <v>8</v>
      </c>
      <c r="P75" s="153">
        <v>364.21</v>
      </c>
      <c r="Q75" s="154">
        <v>139.61000000000001</v>
      </c>
      <c r="R75" s="196">
        <f t="shared" si="1"/>
        <v>606.05999999999995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2932</v>
      </c>
      <c r="H76" s="175">
        <v>94.38</v>
      </c>
      <c r="I76" s="175">
        <v>4.07</v>
      </c>
      <c r="J76" s="175"/>
      <c r="K76" s="174">
        <v>2.7</v>
      </c>
      <c r="L76" s="175"/>
      <c r="M76" s="175"/>
      <c r="N76" s="176"/>
      <c r="O76" s="210">
        <v>13.88</v>
      </c>
      <c r="P76" s="158">
        <v>78</v>
      </c>
      <c r="Q76" s="207">
        <v>141.18</v>
      </c>
      <c r="R76" s="209">
        <f t="shared" si="1"/>
        <v>334.21</v>
      </c>
    </row>
    <row r="77" spans="1:18" ht="12" customHeight="1" x14ac:dyDescent="0.25">
      <c r="A77" s="476" t="s">
        <v>181</v>
      </c>
      <c r="B77" s="477"/>
      <c r="C77" s="477"/>
      <c r="D77" s="477"/>
      <c r="E77" s="478"/>
      <c r="F77" s="356"/>
      <c r="G77" s="357">
        <f>SUM(G70:G76)</f>
        <v>1282929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thickBot="1" x14ac:dyDescent="0.3">
      <c r="A78" s="474" t="s">
        <v>180</v>
      </c>
      <c r="B78" s="475"/>
      <c r="C78" s="475"/>
      <c r="D78" s="475"/>
      <c r="E78" s="475"/>
      <c r="F78" s="283" t="s">
        <v>24</v>
      </c>
      <c r="G78" s="291">
        <f>SUM(G69,G77)</f>
        <v>14174470</v>
      </c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18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18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18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18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2" t="s">
        <v>176</v>
      </c>
      <c r="C84" s="47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18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18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18" t="s">
        <v>177</v>
      </c>
      <c r="C87" s="31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18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3">
    <mergeCell ref="B84:C84"/>
    <mergeCell ref="A78:E78"/>
    <mergeCell ref="A77:E77"/>
  </mergeCells>
  <pageMargins left="0.45" right="0.2" top="0.35" bottom="0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8"/>
  <sheetViews>
    <sheetView topLeftCell="A25" workbookViewId="0">
      <selection activeCell="D2" sqref="D2"/>
    </sheetView>
  </sheetViews>
  <sheetFormatPr defaultRowHeight="15" x14ac:dyDescent="0.25"/>
  <cols>
    <col min="1" max="1" width="21.85546875" customWidth="1"/>
    <col min="2" max="2" width="6.85546875" style="12" customWidth="1"/>
    <col min="3" max="3" width="3.85546875" style="2" customWidth="1"/>
    <col min="4" max="4" width="21.85546875" customWidth="1"/>
    <col min="5" max="5" width="6.85546875" style="12" customWidth="1"/>
    <col min="6" max="6" width="3.85546875" style="2" customWidth="1"/>
    <col min="7" max="7" width="21.85546875" customWidth="1"/>
    <col min="8" max="8" width="6.85546875" style="12" customWidth="1"/>
  </cols>
  <sheetData>
    <row r="1" spans="1:8" ht="14.45" x14ac:dyDescent="0.35">
      <c r="A1" s="229"/>
      <c r="B1" s="230"/>
      <c r="C1" s="231"/>
      <c r="D1" s="232" t="s">
        <v>178</v>
      </c>
      <c r="E1" s="230"/>
      <c r="F1" s="231"/>
      <c r="G1" s="233"/>
      <c r="H1" s="40" t="s">
        <v>92</v>
      </c>
    </row>
    <row r="2" spans="1:8" ht="14.45" x14ac:dyDescent="0.35">
      <c r="A2" s="25" t="s">
        <v>24</v>
      </c>
      <c r="B2" s="15"/>
      <c r="C2" s="6"/>
      <c r="D2" s="77" t="s">
        <v>58</v>
      </c>
      <c r="E2" s="211"/>
      <c r="F2" s="6"/>
      <c r="G2" s="26" t="s">
        <v>24</v>
      </c>
      <c r="H2" s="14"/>
    </row>
    <row r="3" spans="1:8" ht="14.45" x14ac:dyDescent="0.35">
      <c r="A3" s="213" t="s">
        <v>55</v>
      </c>
      <c r="B3" s="214"/>
      <c r="C3" s="107"/>
      <c r="D3" s="215" t="s">
        <v>56</v>
      </c>
      <c r="E3" s="214"/>
      <c r="F3" s="107"/>
      <c r="G3" s="213" t="s">
        <v>64</v>
      </c>
      <c r="H3" s="214"/>
    </row>
    <row r="4" spans="1:8" s="1" customFormat="1" ht="12.95" x14ac:dyDescent="0.3">
      <c r="A4" s="105" t="s">
        <v>98</v>
      </c>
      <c r="B4" s="106">
        <v>91.12</v>
      </c>
      <c r="C4" s="6"/>
      <c r="D4" s="124" t="s">
        <v>29</v>
      </c>
      <c r="E4" s="106">
        <v>155.71</v>
      </c>
      <c r="F4" s="6"/>
      <c r="G4" s="124" t="s">
        <v>29</v>
      </c>
      <c r="H4" s="110">
        <v>336.04</v>
      </c>
    </row>
    <row r="5" spans="1:8" s="1" customFormat="1" ht="12.95" x14ac:dyDescent="0.3">
      <c r="A5" s="105" t="s">
        <v>99</v>
      </c>
      <c r="B5" s="106">
        <v>1.77</v>
      </c>
      <c r="C5" s="6"/>
      <c r="D5" s="124" t="s">
        <v>59</v>
      </c>
      <c r="E5" s="106">
        <v>0</v>
      </c>
      <c r="F5" s="6"/>
      <c r="G5" s="124" t="s">
        <v>60</v>
      </c>
      <c r="H5" s="112">
        <v>28.17</v>
      </c>
    </row>
    <row r="6" spans="1:8" s="1" customFormat="1" ht="12.95" x14ac:dyDescent="0.3">
      <c r="A6" s="105" t="s">
        <v>100</v>
      </c>
      <c r="B6" s="106">
        <v>6.97</v>
      </c>
      <c r="C6" s="6"/>
      <c r="D6" s="124" t="s">
        <v>60</v>
      </c>
      <c r="E6" s="106">
        <v>15.54</v>
      </c>
      <c r="F6" s="6"/>
      <c r="G6" s="255" t="s">
        <v>63</v>
      </c>
      <c r="H6" s="261">
        <f>SUM(H3:H5)</f>
        <v>364.21000000000004</v>
      </c>
    </row>
    <row r="7" spans="1:8" s="1" customFormat="1" ht="12.95" x14ac:dyDescent="0.3">
      <c r="A7" s="105" t="s">
        <v>101</v>
      </c>
      <c r="B7" s="106">
        <v>6.51</v>
      </c>
      <c r="C7" s="6"/>
      <c r="D7" s="124" t="s">
        <v>61</v>
      </c>
      <c r="E7" s="106">
        <v>30</v>
      </c>
      <c r="F7" s="107"/>
      <c r="G7" s="350" t="s">
        <v>67</v>
      </c>
      <c r="H7" s="212"/>
    </row>
    <row r="8" spans="1:8" s="1" customFormat="1" ht="12.95" x14ac:dyDescent="0.3">
      <c r="A8" s="105" t="s">
        <v>102</v>
      </c>
      <c r="B8" s="106">
        <v>4.6500000000000004</v>
      </c>
      <c r="C8" s="6"/>
      <c r="D8" s="124" t="s">
        <v>62</v>
      </c>
      <c r="E8" s="106">
        <v>0</v>
      </c>
      <c r="F8" s="107"/>
      <c r="G8" s="80" t="s">
        <v>124</v>
      </c>
      <c r="H8" s="68">
        <v>53.74</v>
      </c>
    </row>
    <row r="9" spans="1:8" s="1" customFormat="1" ht="12.95" x14ac:dyDescent="0.3">
      <c r="A9" s="105" t="s">
        <v>103</v>
      </c>
      <c r="B9" s="106">
        <v>5.58</v>
      </c>
      <c r="C9" s="6"/>
      <c r="D9" s="331" t="s">
        <v>76</v>
      </c>
      <c r="E9" s="129">
        <v>0.59</v>
      </c>
      <c r="F9" s="107"/>
      <c r="G9" s="80" t="s">
        <v>125</v>
      </c>
      <c r="H9" s="68">
        <v>4.6500000000000004</v>
      </c>
    </row>
    <row r="10" spans="1:8" s="1" customFormat="1" ht="12.95" x14ac:dyDescent="0.3">
      <c r="A10" s="105" t="s">
        <v>104</v>
      </c>
      <c r="B10" s="106">
        <v>22.31</v>
      </c>
      <c r="C10" s="6"/>
      <c r="D10" s="255" t="s">
        <v>63</v>
      </c>
      <c r="E10" s="260">
        <f>SUM(E4:E9)</f>
        <v>201.84</v>
      </c>
      <c r="F10" s="107"/>
      <c r="G10" s="80" t="s">
        <v>113</v>
      </c>
      <c r="H10" s="70">
        <v>7.44</v>
      </c>
    </row>
    <row r="11" spans="1:8" s="1" customFormat="1" ht="12.95" x14ac:dyDescent="0.3">
      <c r="A11" s="105" t="s">
        <v>105</v>
      </c>
      <c r="B11" s="106">
        <v>3.25</v>
      </c>
      <c r="C11" s="6"/>
      <c r="D11" s="26"/>
      <c r="E11" s="15"/>
      <c r="F11" s="107"/>
      <c r="G11" s="84" t="s">
        <v>63</v>
      </c>
      <c r="H11" s="72">
        <f>SUM(H8:H10)</f>
        <v>65.83</v>
      </c>
    </row>
    <row r="12" spans="1:8" s="1" customFormat="1" ht="12.95" x14ac:dyDescent="0.3">
      <c r="A12" s="105" t="s">
        <v>106</v>
      </c>
      <c r="B12" s="106">
        <v>9.83</v>
      </c>
      <c r="C12" s="6"/>
      <c r="D12" s="213" t="s">
        <v>79</v>
      </c>
      <c r="E12" s="214"/>
      <c r="F12" s="107"/>
      <c r="G12" s="84"/>
      <c r="H12" s="72" t="s">
        <v>24</v>
      </c>
    </row>
    <row r="13" spans="1:8" s="1" customFormat="1" ht="12.95" x14ac:dyDescent="0.3">
      <c r="A13" s="105" t="s">
        <v>107</v>
      </c>
      <c r="B13" s="106">
        <v>6.97</v>
      </c>
      <c r="C13" s="6"/>
      <c r="D13" s="124" t="s">
        <v>29</v>
      </c>
      <c r="E13" s="347">
        <v>158.44</v>
      </c>
      <c r="F13" s="107"/>
      <c r="G13" s="351" t="s">
        <v>66</v>
      </c>
      <c r="H13" s="126"/>
    </row>
    <row r="14" spans="1:8" s="1" customFormat="1" ht="12.95" x14ac:dyDescent="0.3">
      <c r="A14" s="105" t="s">
        <v>108</v>
      </c>
      <c r="B14" s="106">
        <v>12</v>
      </c>
      <c r="C14" s="6"/>
      <c r="D14" s="255" t="s">
        <v>63</v>
      </c>
      <c r="E14" s="260">
        <f>SUM(E12:E13)</f>
        <v>158.44</v>
      </c>
      <c r="F14" s="107"/>
      <c r="G14" s="80" t="s">
        <v>29</v>
      </c>
      <c r="H14" s="72">
        <v>8.8800000000000008</v>
      </c>
    </row>
    <row r="15" spans="1:8" s="1" customFormat="1" ht="12.95" x14ac:dyDescent="0.3">
      <c r="A15" s="105" t="s">
        <v>109</v>
      </c>
      <c r="B15" s="106">
        <v>2.7</v>
      </c>
      <c r="C15" s="6"/>
      <c r="D15" s="255"/>
      <c r="E15" s="260" t="s">
        <v>24</v>
      </c>
      <c r="F15" s="107"/>
      <c r="G15" s="82"/>
      <c r="H15" s="68"/>
    </row>
    <row r="16" spans="1:8" s="1" customFormat="1" ht="12.95" x14ac:dyDescent="0.3">
      <c r="A16" s="330" t="s">
        <v>110</v>
      </c>
      <c r="B16" s="129">
        <v>3</v>
      </c>
      <c r="C16" s="6"/>
      <c r="D16" s="213" t="s">
        <v>80</v>
      </c>
      <c r="E16" s="214"/>
      <c r="F16" s="107"/>
      <c r="G16" s="351" t="s">
        <v>95</v>
      </c>
      <c r="H16" s="126"/>
    </row>
    <row r="17" spans="1:8" s="1" customFormat="1" ht="12.95" x14ac:dyDescent="0.3">
      <c r="A17" s="118" t="s">
        <v>63</v>
      </c>
      <c r="B17" s="260">
        <f>SUM(B4:B16)</f>
        <v>176.66</v>
      </c>
      <c r="C17" s="107"/>
      <c r="D17" s="124" t="s">
        <v>29</v>
      </c>
      <c r="E17" s="106">
        <v>105.73</v>
      </c>
      <c r="F17" s="107"/>
      <c r="G17" s="80" t="s">
        <v>29</v>
      </c>
      <c r="H17" s="72">
        <v>4</v>
      </c>
    </row>
    <row r="18" spans="1:8" s="1" customFormat="1" ht="14.45" x14ac:dyDescent="0.35">
      <c r="A18" s="25" t="s">
        <v>24</v>
      </c>
      <c r="B18" s="15"/>
      <c r="C18" s="107"/>
      <c r="D18" s="254" t="s">
        <v>24</v>
      </c>
      <c r="E18" s="129" t="s">
        <v>24</v>
      </c>
      <c r="F18" s="107"/>
      <c r="G18" s="80" t="s">
        <v>169</v>
      </c>
      <c r="H18" s="75">
        <v>33.21</v>
      </c>
    </row>
    <row r="19" spans="1:8" s="1" customFormat="1" ht="12.95" x14ac:dyDescent="0.3">
      <c r="A19" s="25" t="s">
        <v>24</v>
      </c>
      <c r="B19" s="15" t="s">
        <v>24</v>
      </c>
      <c r="C19" s="107"/>
      <c r="D19" s="255" t="s">
        <v>63</v>
      </c>
      <c r="E19" s="260">
        <f>SUM(E17:E18)</f>
        <v>105.73</v>
      </c>
      <c r="F19" s="107"/>
      <c r="G19" s="352" t="s">
        <v>63</v>
      </c>
      <c r="H19" s="75">
        <f>SUM(H17:H18)</f>
        <v>37.21</v>
      </c>
    </row>
    <row r="20" spans="1:8" s="1" customFormat="1" ht="12.95" x14ac:dyDescent="0.3">
      <c r="A20" s="105"/>
      <c r="B20" s="106"/>
      <c r="C20" s="107"/>
      <c r="D20" s="255"/>
      <c r="E20" s="260" t="s">
        <v>24</v>
      </c>
      <c r="F20" s="111"/>
      <c r="G20" s="346"/>
      <c r="H20" s="263" t="s">
        <v>24</v>
      </c>
    </row>
    <row r="21" spans="1:8" s="1" customFormat="1" ht="14.45" x14ac:dyDescent="0.35">
      <c r="A21" s="213" t="s">
        <v>57</v>
      </c>
      <c r="B21" s="214"/>
      <c r="C21" s="107"/>
      <c r="D21" s="213" t="s">
        <v>152</v>
      </c>
      <c r="E21" s="214"/>
      <c r="F21" s="257" t="s">
        <v>171</v>
      </c>
      <c r="G21" s="78" t="s">
        <v>75</v>
      </c>
      <c r="H21" s="126"/>
    </row>
    <row r="22" spans="1:8" s="1" customFormat="1" ht="12.95" x14ac:dyDescent="0.3">
      <c r="A22" s="105" t="s">
        <v>29</v>
      </c>
      <c r="B22" s="347">
        <v>78</v>
      </c>
      <c r="C22" s="107"/>
      <c r="D22" s="124" t="s">
        <v>29</v>
      </c>
      <c r="E22" s="264">
        <v>123.13</v>
      </c>
      <c r="F22" s="219">
        <v>1201</v>
      </c>
      <c r="G22" s="124" t="s">
        <v>126</v>
      </c>
      <c r="H22" s="110">
        <v>22.92</v>
      </c>
    </row>
    <row r="23" spans="1:8" s="1" customFormat="1" ht="12.95" x14ac:dyDescent="0.3">
      <c r="A23" s="118" t="s">
        <v>63</v>
      </c>
      <c r="B23" s="260">
        <f>SUM(B22)</f>
        <v>78</v>
      </c>
      <c r="C23" s="107"/>
      <c r="D23" s="255" t="s">
        <v>63</v>
      </c>
      <c r="E23" s="261">
        <f>SUM(E21:E22)</f>
        <v>123.13</v>
      </c>
      <c r="F23" s="219">
        <v>1233</v>
      </c>
      <c r="G23" s="124" t="s">
        <v>127</v>
      </c>
      <c r="H23" s="110">
        <v>20.83</v>
      </c>
    </row>
    <row r="24" spans="1:8" s="1" customFormat="1" ht="12.95" x14ac:dyDescent="0.3">
      <c r="A24" s="349"/>
      <c r="B24" s="258"/>
      <c r="C24" s="111"/>
      <c r="D24" s="101"/>
      <c r="E24" s="263" t="s">
        <v>24</v>
      </c>
      <c r="F24" s="219">
        <v>1210</v>
      </c>
      <c r="G24" s="124" t="s">
        <v>128</v>
      </c>
      <c r="H24" s="110">
        <v>2</v>
      </c>
    </row>
    <row r="25" spans="1:8" s="1" customFormat="1" ht="14.45" x14ac:dyDescent="0.35">
      <c r="A25" s="348" t="s">
        <v>24</v>
      </c>
      <c r="B25" s="81" t="s">
        <v>24</v>
      </c>
      <c r="C25" s="66"/>
      <c r="D25" s="78" t="s">
        <v>68</v>
      </c>
      <c r="E25" s="126"/>
      <c r="F25" s="219">
        <v>1226</v>
      </c>
      <c r="G25" s="124" t="s">
        <v>129</v>
      </c>
      <c r="H25" s="110">
        <v>3</v>
      </c>
    </row>
    <row r="26" spans="1:8" s="1" customFormat="1" ht="12.95" x14ac:dyDescent="0.3">
      <c r="A26" s="213" t="s">
        <v>151</v>
      </c>
      <c r="B26" s="214"/>
      <c r="C26" s="66"/>
      <c r="D26" s="69"/>
      <c r="E26" s="68"/>
      <c r="F26" s="219">
        <v>1220</v>
      </c>
      <c r="G26" s="124" t="s">
        <v>153</v>
      </c>
      <c r="H26" s="110">
        <v>13.45</v>
      </c>
    </row>
    <row r="27" spans="1:8" s="1" customFormat="1" ht="12.95" x14ac:dyDescent="0.3">
      <c r="A27" s="80" t="s">
        <v>98</v>
      </c>
      <c r="B27" s="81">
        <v>83.63</v>
      </c>
      <c r="C27" s="66"/>
      <c r="D27" s="213" t="s">
        <v>72</v>
      </c>
      <c r="E27" s="214"/>
      <c r="F27" s="219">
        <v>1224</v>
      </c>
      <c r="G27" s="124" t="s">
        <v>99</v>
      </c>
      <c r="H27" s="110">
        <v>0</v>
      </c>
    </row>
    <row r="28" spans="1:8" s="1" customFormat="1" ht="12.95" x14ac:dyDescent="0.3">
      <c r="A28" s="80" t="s">
        <v>111</v>
      </c>
      <c r="B28" s="81">
        <v>2.61</v>
      </c>
      <c r="C28" s="66"/>
      <c r="D28" s="69" t="s">
        <v>29</v>
      </c>
      <c r="E28" s="68">
        <v>85.94</v>
      </c>
      <c r="F28" s="219">
        <v>1213</v>
      </c>
      <c r="G28" s="124" t="s">
        <v>131</v>
      </c>
      <c r="H28" s="110">
        <v>0.78</v>
      </c>
    </row>
    <row r="29" spans="1:8" s="1" customFormat="1" ht="12.95" x14ac:dyDescent="0.3">
      <c r="A29" s="80" t="s">
        <v>74</v>
      </c>
      <c r="B29" s="81">
        <v>2.5</v>
      </c>
      <c r="C29" s="66"/>
      <c r="D29" s="69" t="s">
        <v>73</v>
      </c>
      <c r="E29" s="68">
        <v>2.59</v>
      </c>
      <c r="F29" s="219">
        <v>1212</v>
      </c>
      <c r="G29" s="124" t="s">
        <v>132</v>
      </c>
      <c r="H29" s="110">
        <v>14.06</v>
      </c>
    </row>
    <row r="30" spans="1:8" s="1" customFormat="1" ht="12.95" x14ac:dyDescent="0.3">
      <c r="A30" s="80" t="s">
        <v>112</v>
      </c>
      <c r="B30" s="81">
        <v>5</v>
      </c>
      <c r="C30" s="66"/>
      <c r="D30" s="69" t="s">
        <v>71</v>
      </c>
      <c r="E30" s="68">
        <v>4.34</v>
      </c>
      <c r="F30" s="219">
        <v>1211</v>
      </c>
      <c r="G30" s="124" t="s">
        <v>133</v>
      </c>
      <c r="H30" s="110">
        <v>18.440000000000001</v>
      </c>
    </row>
    <row r="31" spans="1:8" s="1" customFormat="1" ht="12.95" x14ac:dyDescent="0.3">
      <c r="A31" s="80" t="s">
        <v>113</v>
      </c>
      <c r="B31" s="81">
        <v>0.5</v>
      </c>
      <c r="C31" s="66"/>
      <c r="D31" s="69" t="s">
        <v>74</v>
      </c>
      <c r="E31" s="70">
        <v>4.34</v>
      </c>
      <c r="F31" s="219">
        <v>1208</v>
      </c>
      <c r="G31" s="124" t="s">
        <v>134</v>
      </c>
      <c r="H31" s="110">
        <v>0.52</v>
      </c>
    </row>
    <row r="32" spans="1:8" s="1" customFormat="1" ht="12" customHeight="1" x14ac:dyDescent="0.3">
      <c r="A32" s="80" t="s">
        <v>114</v>
      </c>
      <c r="B32" s="83">
        <v>0</v>
      </c>
      <c r="C32" s="66"/>
      <c r="D32" s="71" t="s">
        <v>63</v>
      </c>
      <c r="E32" s="72">
        <f>SUM(E28:E31)</f>
        <v>97.210000000000008</v>
      </c>
      <c r="F32" s="219">
        <v>1261</v>
      </c>
      <c r="G32" s="124" t="s">
        <v>135</v>
      </c>
      <c r="H32" s="110">
        <v>7.77</v>
      </c>
    </row>
    <row r="33" spans="1:8" s="1" customFormat="1" ht="12" customHeight="1" x14ac:dyDescent="0.3">
      <c r="A33" s="84" t="s">
        <v>63</v>
      </c>
      <c r="B33" s="85">
        <f>SUM(B27:B32)</f>
        <v>94.24</v>
      </c>
      <c r="C33" s="66"/>
      <c r="D33" s="69"/>
      <c r="E33" s="68"/>
      <c r="F33" s="219">
        <v>1217</v>
      </c>
      <c r="G33" s="124" t="s">
        <v>154</v>
      </c>
      <c r="H33" s="110">
        <v>3.05</v>
      </c>
    </row>
    <row r="34" spans="1:8" s="1" customFormat="1" ht="12" customHeight="1" x14ac:dyDescent="0.3">
      <c r="A34" s="80" t="s">
        <v>24</v>
      </c>
      <c r="B34" s="81"/>
      <c r="C34" s="66"/>
      <c r="D34" s="213" t="s">
        <v>82</v>
      </c>
      <c r="E34" s="214"/>
      <c r="F34" s="219">
        <v>1215</v>
      </c>
      <c r="G34" s="124" t="s">
        <v>137</v>
      </c>
      <c r="H34" s="110">
        <v>4.46</v>
      </c>
    </row>
    <row r="35" spans="1:8" s="1" customFormat="1" ht="12" customHeight="1" x14ac:dyDescent="0.3">
      <c r="A35" s="80" t="s">
        <v>24</v>
      </c>
      <c r="B35" s="81" t="s">
        <v>24</v>
      </c>
      <c r="C35" s="66"/>
      <c r="D35" s="69" t="s">
        <v>29</v>
      </c>
      <c r="E35" s="68">
        <v>110</v>
      </c>
      <c r="F35" s="219">
        <v>1267</v>
      </c>
      <c r="G35" s="124" t="s">
        <v>138</v>
      </c>
      <c r="H35" s="110">
        <v>0.93</v>
      </c>
    </row>
    <row r="36" spans="1:8" s="1" customFormat="1" ht="12" customHeight="1" x14ac:dyDescent="0.3">
      <c r="A36" s="213" t="s">
        <v>84</v>
      </c>
      <c r="B36" s="214"/>
      <c r="C36" s="66"/>
      <c r="D36" s="69" t="s">
        <v>71</v>
      </c>
      <c r="E36" s="68">
        <v>5</v>
      </c>
      <c r="F36" s="219">
        <v>1216</v>
      </c>
      <c r="G36" s="124" t="s">
        <v>139</v>
      </c>
      <c r="H36" s="110">
        <v>0.56000000000000005</v>
      </c>
    </row>
    <row r="37" spans="1:8" s="1" customFormat="1" ht="12" customHeight="1" x14ac:dyDescent="0.3">
      <c r="A37" s="80" t="s">
        <v>29</v>
      </c>
      <c r="B37" s="81">
        <v>94.38</v>
      </c>
      <c r="C37" s="66"/>
      <c r="D37" s="69" t="s">
        <v>83</v>
      </c>
      <c r="E37" s="68">
        <v>3</v>
      </c>
      <c r="F37" s="219">
        <v>1239</v>
      </c>
      <c r="G37" s="124" t="s">
        <v>140</v>
      </c>
      <c r="H37" s="110">
        <v>5</v>
      </c>
    </row>
    <row r="38" spans="1:8" s="1" customFormat="1" ht="12" customHeight="1" x14ac:dyDescent="0.3">
      <c r="A38" s="80" t="s">
        <v>71</v>
      </c>
      <c r="B38" s="81">
        <v>2.7</v>
      </c>
      <c r="C38" s="66"/>
      <c r="D38" s="69" t="s">
        <v>65</v>
      </c>
      <c r="E38" s="70">
        <v>0.44</v>
      </c>
      <c r="F38" s="219">
        <v>1258</v>
      </c>
      <c r="G38" s="124" t="s">
        <v>141</v>
      </c>
      <c r="H38" s="110">
        <v>3</v>
      </c>
    </row>
    <row r="39" spans="1:8" s="1" customFormat="1" ht="12" customHeight="1" x14ac:dyDescent="0.3">
      <c r="A39" s="80" t="s">
        <v>83</v>
      </c>
      <c r="B39" s="83">
        <v>4.07</v>
      </c>
      <c r="C39" s="66"/>
      <c r="D39" s="71" t="s">
        <v>63</v>
      </c>
      <c r="E39" s="72">
        <f>SUM(E35:E38)</f>
        <v>118.44</v>
      </c>
      <c r="F39" s="219">
        <v>1264</v>
      </c>
      <c r="G39" s="124" t="s">
        <v>143</v>
      </c>
      <c r="H39" s="110">
        <v>4</v>
      </c>
    </row>
    <row r="40" spans="1:8" s="1" customFormat="1" ht="12" customHeight="1" x14ac:dyDescent="0.3">
      <c r="A40" s="84" t="s">
        <v>63</v>
      </c>
      <c r="B40" s="85">
        <f>SUM(B37:B39)</f>
        <v>101.15</v>
      </c>
      <c r="C40" s="66"/>
      <c r="D40" s="123" t="s">
        <v>24</v>
      </c>
      <c r="E40" s="68" t="s">
        <v>24</v>
      </c>
      <c r="F40" s="219">
        <v>2301</v>
      </c>
      <c r="G40" s="124" t="s">
        <v>144</v>
      </c>
      <c r="H40" s="110">
        <v>1.84</v>
      </c>
    </row>
    <row r="41" spans="1:8" s="1" customFormat="1" ht="12" customHeight="1" x14ac:dyDescent="0.3">
      <c r="A41" s="80" t="s">
        <v>24</v>
      </c>
      <c r="B41" s="81" t="s">
        <v>24</v>
      </c>
      <c r="C41" s="66"/>
      <c r="D41" s="69"/>
      <c r="E41" s="68"/>
      <c r="F41" s="219">
        <v>2304</v>
      </c>
      <c r="G41" s="124" t="s">
        <v>145</v>
      </c>
      <c r="H41" s="110">
        <v>0.19</v>
      </c>
    </row>
    <row r="42" spans="1:8" s="1" customFormat="1" ht="12" customHeight="1" x14ac:dyDescent="0.3">
      <c r="A42" s="213" t="s">
        <v>85</v>
      </c>
      <c r="B42" s="214"/>
      <c r="C42" s="66"/>
      <c r="D42" s="213" t="s">
        <v>86</v>
      </c>
      <c r="E42" s="214"/>
      <c r="F42" s="219">
        <v>1221</v>
      </c>
      <c r="G42" s="124" t="s">
        <v>146</v>
      </c>
      <c r="H42" s="110">
        <v>1.19</v>
      </c>
    </row>
    <row r="43" spans="1:8" s="1" customFormat="1" ht="12" customHeight="1" x14ac:dyDescent="0.3">
      <c r="A43" s="80" t="s">
        <v>29</v>
      </c>
      <c r="B43" s="81">
        <v>100</v>
      </c>
      <c r="C43" s="66"/>
      <c r="D43" s="69" t="s">
        <v>29</v>
      </c>
      <c r="E43" s="68">
        <v>109.27</v>
      </c>
      <c r="F43" s="219">
        <v>1235</v>
      </c>
      <c r="G43" s="124" t="s">
        <v>147</v>
      </c>
      <c r="H43" s="110">
        <v>4.8099999999999996</v>
      </c>
    </row>
    <row r="44" spans="1:8" s="1" customFormat="1" ht="12" customHeight="1" x14ac:dyDescent="0.3">
      <c r="A44" s="80" t="s">
        <v>71</v>
      </c>
      <c r="B44" s="81">
        <v>1.07</v>
      </c>
      <c r="C44" s="66"/>
      <c r="D44" s="69" t="s">
        <v>70</v>
      </c>
      <c r="E44" s="68">
        <v>0</v>
      </c>
      <c r="F44" s="219">
        <v>1219</v>
      </c>
      <c r="G44" s="331" t="s">
        <v>179</v>
      </c>
      <c r="H44" s="112">
        <v>2</v>
      </c>
    </row>
    <row r="45" spans="1:8" s="1" customFormat="1" ht="12" customHeight="1" x14ac:dyDescent="0.3">
      <c r="A45" s="80" t="s">
        <v>116</v>
      </c>
      <c r="B45" s="83">
        <v>1.07</v>
      </c>
      <c r="C45" s="66"/>
      <c r="D45" s="69" t="s">
        <v>117</v>
      </c>
      <c r="E45" s="68">
        <v>1.89</v>
      </c>
      <c r="F45" s="121"/>
      <c r="G45" s="346" t="s">
        <v>77</v>
      </c>
      <c r="H45" s="263">
        <f>SUM(H22:H44)</f>
        <v>134.79999999999998</v>
      </c>
    </row>
    <row r="46" spans="1:8" s="1" customFormat="1" ht="12" customHeight="1" x14ac:dyDescent="0.35">
      <c r="A46" s="84" t="s">
        <v>63</v>
      </c>
      <c r="B46" s="85">
        <f>SUM(B43:B45)</f>
        <v>102.13999999999999</v>
      </c>
      <c r="C46" s="66"/>
      <c r="D46" s="69" t="s">
        <v>71</v>
      </c>
      <c r="E46" s="68">
        <v>9.8800000000000008</v>
      </c>
      <c r="F46" s="302"/>
      <c r="G46" s="303" t="s">
        <v>78</v>
      </c>
      <c r="H46" s="298"/>
    </row>
    <row r="47" spans="1:8" s="1" customFormat="1" ht="12" customHeight="1" x14ac:dyDescent="0.2">
      <c r="A47" s="104" t="s">
        <v>24</v>
      </c>
      <c r="B47" s="83" t="s">
        <v>24</v>
      </c>
      <c r="C47" s="66"/>
      <c r="D47" s="69" t="s">
        <v>65</v>
      </c>
      <c r="E47" s="68">
        <v>0.53</v>
      </c>
      <c r="F47" s="302"/>
      <c r="G47" s="300" t="s">
        <v>148</v>
      </c>
      <c r="H47" s="306">
        <v>1</v>
      </c>
    </row>
    <row r="48" spans="1:8" s="1" customFormat="1" x14ac:dyDescent="0.25">
      <c r="A48" s="79" t="s">
        <v>87</v>
      </c>
      <c r="B48" s="126"/>
      <c r="C48" s="66"/>
      <c r="D48" s="69" t="s">
        <v>118</v>
      </c>
      <c r="E48" s="68">
        <v>39.299999999999997</v>
      </c>
      <c r="F48" s="299" t="s">
        <v>24</v>
      </c>
      <c r="G48" s="300" t="s">
        <v>24</v>
      </c>
      <c r="H48" s="298" t="s">
        <v>24</v>
      </c>
    </row>
    <row r="49" spans="1:8" s="1" customFormat="1" ht="12.75" x14ac:dyDescent="0.2">
      <c r="A49" s="105" t="s">
        <v>115</v>
      </c>
      <c r="B49" s="110">
        <v>8</v>
      </c>
      <c r="C49" s="66"/>
      <c r="D49" s="69" t="s">
        <v>119</v>
      </c>
      <c r="E49" s="70">
        <v>13.24</v>
      </c>
      <c r="F49" s="299">
        <v>1225</v>
      </c>
      <c r="G49" s="300" t="s">
        <v>165</v>
      </c>
      <c r="H49" s="306">
        <v>1.03</v>
      </c>
    </row>
    <row r="50" spans="1:8" s="1" customFormat="1" ht="12.75" x14ac:dyDescent="0.2">
      <c r="A50" s="105" t="s">
        <v>7</v>
      </c>
      <c r="B50" s="110">
        <v>0</v>
      </c>
      <c r="C50" s="73"/>
      <c r="D50" s="91" t="s">
        <v>63</v>
      </c>
      <c r="E50" s="115">
        <f>SUM(E43:E49)</f>
        <v>174.11</v>
      </c>
      <c r="F50" s="299">
        <v>1801</v>
      </c>
      <c r="G50" s="300" t="s">
        <v>166</v>
      </c>
      <c r="H50" s="306">
        <v>0.78</v>
      </c>
    </row>
    <row r="51" spans="1:8" s="1" customFormat="1" ht="12.75" x14ac:dyDescent="0.2">
      <c r="A51" s="105" t="s">
        <v>8</v>
      </c>
      <c r="B51" s="110">
        <v>5.12</v>
      </c>
      <c r="C51" s="107"/>
      <c r="D51" s="124" t="s">
        <v>24</v>
      </c>
      <c r="E51" s="110" t="s">
        <v>24</v>
      </c>
      <c r="F51" s="299">
        <v>1801</v>
      </c>
      <c r="G51" s="300" t="s">
        <v>167</v>
      </c>
      <c r="H51" s="306">
        <v>4.3499999999999996</v>
      </c>
    </row>
    <row r="52" spans="1:8" s="1" customFormat="1" ht="12.75" x14ac:dyDescent="0.2">
      <c r="A52" s="105" t="s">
        <v>9</v>
      </c>
      <c r="B52" s="110">
        <v>5</v>
      </c>
      <c r="C52" s="310" t="s">
        <v>24</v>
      </c>
      <c r="D52" s="124" t="s">
        <v>24</v>
      </c>
      <c r="E52" s="110" t="s">
        <v>24</v>
      </c>
      <c r="F52" s="299">
        <v>1265</v>
      </c>
      <c r="G52" s="300" t="s">
        <v>168</v>
      </c>
      <c r="H52" s="306">
        <v>2</v>
      </c>
    </row>
    <row r="53" spans="1:8" s="1" customFormat="1" ht="12.75" x14ac:dyDescent="0.2">
      <c r="A53" s="105" t="s">
        <v>10</v>
      </c>
      <c r="B53" s="110">
        <v>10</v>
      </c>
      <c r="C53" s="311" t="s">
        <v>24</v>
      </c>
      <c r="D53" s="163" t="s">
        <v>24</v>
      </c>
      <c r="E53" s="110" t="s">
        <v>24</v>
      </c>
      <c r="F53" s="304"/>
      <c r="G53" s="308"/>
      <c r="H53" s="309" t="s">
        <v>24</v>
      </c>
    </row>
    <row r="54" spans="1:8" s="1" customFormat="1" ht="12.75" x14ac:dyDescent="0.2">
      <c r="A54" s="105" t="s">
        <v>11</v>
      </c>
      <c r="B54" s="110">
        <v>5</v>
      </c>
      <c r="C54" s="311" t="s">
        <v>24</v>
      </c>
      <c r="D54" s="163" t="s">
        <v>24</v>
      </c>
      <c r="E54" s="110" t="s">
        <v>24</v>
      </c>
      <c r="F54" s="302"/>
      <c r="G54" s="305" t="s">
        <v>88</v>
      </c>
      <c r="H54" s="306">
        <v>139.61000000000001</v>
      </c>
    </row>
    <row r="55" spans="1:8" s="1" customFormat="1" ht="12.75" x14ac:dyDescent="0.2">
      <c r="A55" s="105" t="s">
        <v>12</v>
      </c>
      <c r="B55" s="110">
        <v>5</v>
      </c>
      <c r="C55" s="311" t="s">
        <v>24</v>
      </c>
      <c r="D55" s="163" t="s">
        <v>24</v>
      </c>
      <c r="E55" s="110" t="s">
        <v>24</v>
      </c>
      <c r="F55" s="302"/>
      <c r="G55" s="305" t="s">
        <v>161</v>
      </c>
      <c r="H55" s="306">
        <v>141.18</v>
      </c>
    </row>
    <row r="56" spans="1:8" s="1" customFormat="1" ht="12.75" x14ac:dyDescent="0.2">
      <c r="A56" s="105" t="s">
        <v>13</v>
      </c>
      <c r="B56" s="110">
        <v>5</v>
      </c>
      <c r="C56" s="311" t="s">
        <v>24</v>
      </c>
      <c r="D56" s="163" t="s">
        <v>24</v>
      </c>
      <c r="E56" s="110" t="s">
        <v>24</v>
      </c>
      <c r="F56" s="302"/>
      <c r="G56" s="305" t="s">
        <v>160</v>
      </c>
      <c r="H56" s="306">
        <v>143.18</v>
      </c>
    </row>
    <row r="57" spans="1:8" s="1" customFormat="1" ht="12.75" x14ac:dyDescent="0.2">
      <c r="A57" s="130" t="s">
        <v>14</v>
      </c>
      <c r="B57" s="112">
        <v>5</v>
      </c>
      <c r="C57" s="111"/>
      <c r="D57" s="307" t="s">
        <v>24</v>
      </c>
      <c r="E57" s="112" t="s">
        <v>24</v>
      </c>
      <c r="F57" s="301"/>
      <c r="G57" s="308" t="s">
        <v>91</v>
      </c>
      <c r="H57" s="309">
        <v>138.58000000000001</v>
      </c>
    </row>
    <row r="58" spans="1:8" s="1" customFormat="1" x14ac:dyDescent="0.25">
      <c r="A58"/>
      <c r="B58" s="12"/>
      <c r="C58" s="2"/>
      <c r="D58"/>
      <c r="E58" s="12"/>
      <c r="F58" s="2"/>
      <c r="G58"/>
      <c r="H58" s="12"/>
    </row>
  </sheetData>
  <pageMargins left="0.7" right="0.7" top="0.35" bottom="0" header="0.3" footer="0.3"/>
  <pageSetup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9"/>
  <sheetViews>
    <sheetView topLeftCell="B52" zoomScale="200" zoomScaleNormal="200" workbookViewId="0">
      <selection activeCell="Q76" sqref="Q76"/>
    </sheetView>
  </sheetViews>
  <sheetFormatPr defaultRowHeight="15" x14ac:dyDescent="0.25"/>
  <cols>
    <col min="1" max="1" width="7.140625" customWidth="1"/>
    <col min="2" max="2" width="5.85546875" customWidth="1"/>
    <col min="3" max="3" width="5.140625" customWidth="1"/>
    <col min="4" max="4" width="3.85546875" customWidth="1"/>
    <col min="5" max="5" width="5.42578125" customWidth="1"/>
    <col min="6" max="6" width="7.7109375" customWidth="1"/>
    <col min="7" max="7" width="8.42578125" customWidth="1"/>
    <col min="8" max="8" width="6.140625" customWidth="1"/>
    <col min="9" max="9" width="4.5703125" customWidth="1"/>
    <col min="10" max="10" width="4" customWidth="1"/>
    <col min="11" max="11" width="6.5703125" customWidth="1"/>
    <col min="12" max="12" width="5.140625" customWidth="1"/>
    <col min="13" max="13" width="6.5703125" customWidth="1"/>
    <col min="14" max="14" width="5.5703125" customWidth="1"/>
    <col min="15" max="15" width="5.42578125" customWidth="1"/>
    <col min="16" max="16" width="4.85546875" customWidth="1"/>
    <col min="17" max="17" width="5.85546875" customWidth="1"/>
    <col min="18" max="18" width="7.85546875" style="145" customWidth="1"/>
  </cols>
  <sheetData>
    <row r="1" spans="1:18" ht="15.95" thickBot="1" x14ac:dyDescent="0.4">
      <c r="A1" s="226"/>
      <c r="B1" s="227"/>
      <c r="C1" s="227"/>
      <c r="D1" s="227"/>
      <c r="E1" s="227"/>
      <c r="F1" s="227"/>
      <c r="G1" s="227"/>
      <c r="H1" s="227"/>
      <c r="I1" s="227"/>
      <c r="J1" s="228" t="s">
        <v>182</v>
      </c>
      <c r="K1" s="227"/>
      <c r="L1" s="227"/>
      <c r="M1" s="227"/>
      <c r="N1" s="227"/>
      <c r="O1" s="227"/>
      <c r="P1" s="227"/>
      <c r="Q1" s="227"/>
      <c r="R1" s="216" t="s">
        <v>93</v>
      </c>
    </row>
    <row r="2" spans="1:18" thickBot="1" x14ac:dyDescent="0.4">
      <c r="A2" s="217" t="s">
        <v>0</v>
      </c>
      <c r="B2" s="127" t="s">
        <v>15</v>
      </c>
      <c r="C2" s="127" t="s">
        <v>16</v>
      </c>
      <c r="D2" s="127" t="s">
        <v>17</v>
      </c>
      <c r="E2" s="132" t="s">
        <v>155</v>
      </c>
      <c r="F2" s="234" t="s">
        <v>172</v>
      </c>
      <c r="G2" s="279" t="s">
        <v>173</v>
      </c>
      <c r="H2" s="166" t="s">
        <v>19</v>
      </c>
      <c r="I2" s="128" t="s">
        <v>20</v>
      </c>
      <c r="J2" s="127" t="s">
        <v>94</v>
      </c>
      <c r="K2" s="127" t="s">
        <v>21</v>
      </c>
      <c r="L2" s="127" t="s">
        <v>25</v>
      </c>
      <c r="M2" s="127" t="s">
        <v>26</v>
      </c>
      <c r="N2" s="167" t="s">
        <v>27</v>
      </c>
      <c r="O2" s="165" t="s">
        <v>28</v>
      </c>
      <c r="P2" s="141" t="s">
        <v>163</v>
      </c>
      <c r="Q2" s="127" t="s">
        <v>162</v>
      </c>
      <c r="R2" s="218" t="s">
        <v>31</v>
      </c>
    </row>
    <row r="3" spans="1:18" ht="8.25" customHeight="1" x14ac:dyDescent="0.35">
      <c r="A3" s="238" t="s">
        <v>1</v>
      </c>
      <c r="B3" s="239">
        <v>10</v>
      </c>
      <c r="C3" s="239">
        <v>2</v>
      </c>
      <c r="D3" s="250">
        <v>1</v>
      </c>
      <c r="E3" s="240" t="s">
        <v>159</v>
      </c>
      <c r="F3" s="235">
        <v>388942</v>
      </c>
      <c r="G3" s="333"/>
      <c r="H3" s="341">
        <v>78.930000000000007</v>
      </c>
      <c r="I3" s="177">
        <v>2.36</v>
      </c>
      <c r="J3" s="177" t="s">
        <v>24</v>
      </c>
      <c r="K3" s="177">
        <v>4.72</v>
      </c>
      <c r="L3" s="178"/>
      <c r="M3" s="177">
        <v>0.47</v>
      </c>
      <c r="N3" s="169">
        <v>2.46</v>
      </c>
      <c r="O3" s="360">
        <v>5</v>
      </c>
      <c r="P3" s="151">
        <v>13.18</v>
      </c>
      <c r="Q3" s="154">
        <v>144.93</v>
      </c>
      <c r="R3" s="194">
        <f>SUM(H3:Q3)</f>
        <v>252.05</v>
      </c>
    </row>
    <row r="4" spans="1:18" ht="8.25" customHeight="1" x14ac:dyDescent="0.35">
      <c r="A4" s="241" t="s">
        <v>1</v>
      </c>
      <c r="B4" s="242">
        <v>10</v>
      </c>
      <c r="C4" s="242">
        <v>8</v>
      </c>
      <c r="D4" s="251">
        <v>1</v>
      </c>
      <c r="E4" s="243" t="s">
        <v>156</v>
      </c>
      <c r="F4" s="95">
        <v>4052</v>
      </c>
      <c r="G4" s="332"/>
      <c r="H4" s="168">
        <v>78.930000000000007</v>
      </c>
      <c r="I4" s="150">
        <v>2.36</v>
      </c>
      <c r="J4" s="150" t="s">
        <v>24</v>
      </c>
      <c r="K4" s="150">
        <v>4.72</v>
      </c>
      <c r="L4" s="149"/>
      <c r="M4" s="150">
        <v>0.47</v>
      </c>
      <c r="N4" s="170">
        <v>2.46</v>
      </c>
      <c r="O4" s="339">
        <v>5</v>
      </c>
      <c r="P4" s="153">
        <v>13.18</v>
      </c>
      <c r="Q4" s="154">
        <v>144.93</v>
      </c>
      <c r="R4" s="196">
        <f>SUM(H4:Q4)</f>
        <v>252.05</v>
      </c>
    </row>
    <row r="5" spans="1:18" ht="8.25" customHeight="1" x14ac:dyDescent="0.35">
      <c r="A5" s="241" t="s">
        <v>1</v>
      </c>
      <c r="B5" s="242">
        <v>44</v>
      </c>
      <c r="C5" s="242">
        <v>2</v>
      </c>
      <c r="D5" s="251">
        <v>1</v>
      </c>
      <c r="E5" s="243" t="s">
        <v>156</v>
      </c>
      <c r="F5" s="95">
        <v>17511</v>
      </c>
      <c r="G5" s="332"/>
      <c r="H5" s="345">
        <v>100</v>
      </c>
      <c r="I5" s="150">
        <v>1</v>
      </c>
      <c r="J5" s="149"/>
      <c r="K5" s="150">
        <v>2</v>
      </c>
      <c r="L5" s="149"/>
      <c r="M5" s="149"/>
      <c r="N5" s="170"/>
      <c r="O5" s="339">
        <v>5</v>
      </c>
      <c r="P5" s="153">
        <v>13.18</v>
      </c>
      <c r="Q5" s="154">
        <v>144.93</v>
      </c>
      <c r="R5" s="196">
        <f>SUM(H5:Q5)</f>
        <v>266.11</v>
      </c>
    </row>
    <row r="6" spans="1:18" ht="8.25" customHeight="1" thickBot="1" x14ac:dyDescent="0.4">
      <c r="A6" s="244" t="s">
        <v>1</v>
      </c>
      <c r="B6" s="245">
        <v>44</v>
      </c>
      <c r="C6" s="245">
        <v>8</v>
      </c>
      <c r="D6" s="252">
        <v>1</v>
      </c>
      <c r="E6" s="246" t="s">
        <v>156</v>
      </c>
      <c r="F6" s="97">
        <v>120673</v>
      </c>
      <c r="G6" s="334">
        <f>SUM(F3:F6)</f>
        <v>531178</v>
      </c>
      <c r="H6" s="265">
        <v>100</v>
      </c>
      <c r="I6" s="156">
        <v>1</v>
      </c>
      <c r="J6" s="155"/>
      <c r="K6" s="156">
        <v>2</v>
      </c>
      <c r="L6" s="155"/>
      <c r="M6" s="155"/>
      <c r="N6" s="172"/>
      <c r="O6" s="342">
        <v>5</v>
      </c>
      <c r="P6" s="148">
        <v>13.18</v>
      </c>
      <c r="Q6" s="157">
        <v>144.93</v>
      </c>
      <c r="R6" s="199">
        <f>SUM(H6:Q6)</f>
        <v>266.11</v>
      </c>
    </row>
    <row r="7" spans="1:18" ht="8.25" customHeight="1" thickBot="1" x14ac:dyDescent="0.4">
      <c r="A7" s="185" t="s">
        <v>2</v>
      </c>
      <c r="B7" s="11">
        <v>10</v>
      </c>
      <c r="C7" s="11">
        <v>2</v>
      </c>
      <c r="D7" s="11">
        <v>1</v>
      </c>
      <c r="E7" s="137" t="s">
        <v>156</v>
      </c>
      <c r="F7" s="324">
        <v>444164</v>
      </c>
      <c r="G7" s="332">
        <f>SUM(F7)</f>
        <v>444164</v>
      </c>
      <c r="H7" s="168">
        <v>78.930000000000007</v>
      </c>
      <c r="I7" s="150">
        <v>2.36</v>
      </c>
      <c r="J7" s="150" t="s">
        <v>24</v>
      </c>
      <c r="K7" s="150">
        <v>4.72</v>
      </c>
      <c r="L7" s="149"/>
      <c r="M7" s="150">
        <v>0.47</v>
      </c>
      <c r="N7" s="170">
        <v>2.46</v>
      </c>
      <c r="O7" s="361">
        <v>5</v>
      </c>
      <c r="P7" s="150">
        <v>18</v>
      </c>
      <c r="Q7" s="154">
        <v>144.93</v>
      </c>
      <c r="R7" s="201">
        <f t="shared" ref="R7:R68" si="0">SUM(H7:Q7)</f>
        <v>256.87</v>
      </c>
    </row>
    <row r="8" spans="1:18" ht="8.25" customHeight="1" thickBot="1" x14ac:dyDescent="0.4">
      <c r="A8" s="266" t="s">
        <v>3</v>
      </c>
      <c r="B8" s="267">
        <v>10</v>
      </c>
      <c r="C8" s="267">
        <v>2</v>
      </c>
      <c r="D8" s="267">
        <v>1</v>
      </c>
      <c r="E8" s="268" t="s">
        <v>156</v>
      </c>
      <c r="F8" s="325">
        <v>492043</v>
      </c>
      <c r="G8" s="332">
        <f>SUM(F8)</f>
        <v>492043</v>
      </c>
      <c r="H8" s="168">
        <v>78.930000000000007</v>
      </c>
      <c r="I8" s="150">
        <v>2.36</v>
      </c>
      <c r="J8" s="150" t="s">
        <v>24</v>
      </c>
      <c r="K8" s="150">
        <v>4.72</v>
      </c>
      <c r="L8" s="149"/>
      <c r="M8" s="150">
        <v>0.47</v>
      </c>
      <c r="N8" s="170">
        <v>2.46</v>
      </c>
      <c r="O8" s="339">
        <v>5</v>
      </c>
      <c r="P8" s="150">
        <v>11.18</v>
      </c>
      <c r="Q8" s="154">
        <v>144.93</v>
      </c>
      <c r="R8" s="201">
        <f t="shared" si="0"/>
        <v>250.05</v>
      </c>
    </row>
    <row r="9" spans="1:18" ht="8.25" customHeight="1" thickBot="1" x14ac:dyDescent="0.4">
      <c r="A9" s="185" t="s">
        <v>32</v>
      </c>
      <c r="B9" s="11">
        <v>10</v>
      </c>
      <c r="C9" s="11">
        <v>2</v>
      </c>
      <c r="D9" s="11">
        <v>1</v>
      </c>
      <c r="E9" s="138" t="s">
        <v>156</v>
      </c>
      <c r="F9" s="324">
        <v>485653</v>
      </c>
      <c r="G9" s="332">
        <f>SUM(F9)</f>
        <v>485653</v>
      </c>
      <c r="H9" s="168">
        <v>78.930000000000007</v>
      </c>
      <c r="I9" s="150">
        <v>2.36</v>
      </c>
      <c r="J9" s="150" t="s">
        <v>24</v>
      </c>
      <c r="K9" s="150">
        <v>4.72</v>
      </c>
      <c r="L9" s="149"/>
      <c r="M9" s="150">
        <v>0.47</v>
      </c>
      <c r="N9" s="170">
        <v>2.46</v>
      </c>
      <c r="O9" s="339">
        <v>5</v>
      </c>
      <c r="P9" s="153">
        <v>18</v>
      </c>
      <c r="Q9" s="154">
        <v>144.93</v>
      </c>
      <c r="R9" s="201">
        <f t="shared" si="0"/>
        <v>256.87</v>
      </c>
    </row>
    <row r="10" spans="1:18" ht="8.25" customHeight="1" x14ac:dyDescent="0.35">
      <c r="A10" s="244" t="s">
        <v>33</v>
      </c>
      <c r="B10" s="245">
        <v>4</v>
      </c>
      <c r="C10" s="245">
        <v>5</v>
      </c>
      <c r="D10" s="245"/>
      <c r="E10" s="247" t="s">
        <v>158</v>
      </c>
      <c r="F10" s="94">
        <v>196772</v>
      </c>
      <c r="G10" s="334"/>
      <c r="H10" s="171">
        <v>99.13</v>
      </c>
      <c r="I10" s="155"/>
      <c r="J10" s="156">
        <v>49.57</v>
      </c>
      <c r="K10" s="155">
        <v>9.7100000000000009</v>
      </c>
      <c r="L10" s="155">
        <v>0.99</v>
      </c>
      <c r="M10" s="156">
        <v>0.5</v>
      </c>
      <c r="N10" s="172" t="s">
        <v>24</v>
      </c>
      <c r="O10" s="342">
        <v>12</v>
      </c>
      <c r="P10" s="156">
        <v>20.6</v>
      </c>
      <c r="Q10" s="148">
        <v>143.4</v>
      </c>
      <c r="R10" s="202">
        <f t="shared" si="0"/>
        <v>335.9</v>
      </c>
    </row>
    <row r="11" spans="1:18" ht="8.25" customHeight="1" thickBot="1" x14ac:dyDescent="0.4">
      <c r="A11" s="241" t="s">
        <v>33</v>
      </c>
      <c r="B11" s="242">
        <v>28</v>
      </c>
      <c r="C11" s="242">
        <v>5</v>
      </c>
      <c r="D11" s="242"/>
      <c r="E11" s="248" t="s">
        <v>157</v>
      </c>
      <c r="F11" s="97">
        <v>264307</v>
      </c>
      <c r="G11" s="332">
        <f>SUM(F10:F11)</f>
        <v>461079</v>
      </c>
      <c r="H11" s="168">
        <v>52.77</v>
      </c>
      <c r="I11" s="149"/>
      <c r="J11" s="149"/>
      <c r="K11" s="150"/>
      <c r="L11" s="149"/>
      <c r="M11" s="150"/>
      <c r="N11" s="170"/>
      <c r="O11" s="339">
        <v>12</v>
      </c>
      <c r="P11" s="150">
        <v>20.6</v>
      </c>
      <c r="Q11" s="153">
        <v>143.4</v>
      </c>
      <c r="R11" s="201">
        <f t="shared" si="0"/>
        <v>228.77</v>
      </c>
    </row>
    <row r="12" spans="1:18" ht="8.25" customHeight="1" x14ac:dyDescent="0.25">
      <c r="A12" s="185" t="s">
        <v>34</v>
      </c>
      <c r="B12" s="11">
        <v>4</v>
      </c>
      <c r="C12" s="11">
        <v>5</v>
      </c>
      <c r="D12" s="11"/>
      <c r="E12" s="140" t="s">
        <v>157</v>
      </c>
      <c r="F12" s="323">
        <v>232772</v>
      </c>
      <c r="G12" s="332"/>
      <c r="H12" s="168">
        <v>99.13</v>
      </c>
      <c r="I12" s="149"/>
      <c r="J12" s="150">
        <v>49.57</v>
      </c>
      <c r="K12" s="149">
        <v>9.7100000000000009</v>
      </c>
      <c r="L12" s="149">
        <v>0.99</v>
      </c>
      <c r="M12" s="150">
        <v>0.5</v>
      </c>
      <c r="N12" s="170" t="s">
        <v>24</v>
      </c>
      <c r="O12" s="339">
        <v>12</v>
      </c>
      <c r="P12" s="149">
        <v>17.07</v>
      </c>
      <c r="Q12" s="153">
        <v>143.4</v>
      </c>
      <c r="R12" s="201">
        <f t="shared" si="0"/>
        <v>332.37</v>
      </c>
    </row>
    <row r="13" spans="1:18" ht="8.25" customHeight="1" thickBot="1" x14ac:dyDescent="0.3">
      <c r="A13" s="185" t="s">
        <v>34</v>
      </c>
      <c r="B13" s="11">
        <v>4</v>
      </c>
      <c r="C13" s="11">
        <v>6</v>
      </c>
      <c r="D13" s="11"/>
      <c r="E13" s="140" t="s">
        <v>157</v>
      </c>
      <c r="F13" s="326">
        <v>335475</v>
      </c>
      <c r="G13" s="332">
        <f>SUM(F12:F13)</f>
        <v>568247</v>
      </c>
      <c r="H13" s="168">
        <v>99.13</v>
      </c>
      <c r="I13" s="149"/>
      <c r="J13" s="150">
        <v>49.57</v>
      </c>
      <c r="K13" s="149">
        <v>9.7100000000000009</v>
      </c>
      <c r="L13" s="149">
        <v>0.99</v>
      </c>
      <c r="M13" s="150">
        <v>0.5</v>
      </c>
      <c r="N13" s="170" t="s">
        <v>24</v>
      </c>
      <c r="O13" s="339">
        <v>5</v>
      </c>
      <c r="P13" s="149">
        <v>17.07</v>
      </c>
      <c r="Q13" s="153">
        <v>143.4</v>
      </c>
      <c r="R13" s="201">
        <f t="shared" si="0"/>
        <v>325.37</v>
      </c>
    </row>
    <row r="14" spans="1:18" ht="8.25" customHeight="1" thickBot="1" x14ac:dyDescent="0.3">
      <c r="A14" s="270" t="s">
        <v>35</v>
      </c>
      <c r="B14" s="271">
        <v>10</v>
      </c>
      <c r="C14" s="271">
        <v>1</v>
      </c>
      <c r="D14" s="271">
        <v>1</v>
      </c>
      <c r="E14" s="272" t="s">
        <v>156</v>
      </c>
      <c r="F14" s="325">
        <v>805836</v>
      </c>
      <c r="G14" s="334">
        <f>SUM(F14)</f>
        <v>805836</v>
      </c>
      <c r="H14" s="171">
        <v>78.930000000000007</v>
      </c>
      <c r="I14" s="156">
        <v>2.36</v>
      </c>
      <c r="J14" s="156" t="s">
        <v>24</v>
      </c>
      <c r="K14" s="156">
        <v>4.72</v>
      </c>
      <c r="L14" s="155"/>
      <c r="M14" s="156">
        <v>0.47</v>
      </c>
      <c r="N14" s="172">
        <v>2.46</v>
      </c>
      <c r="O14" s="343">
        <v>8</v>
      </c>
      <c r="P14" s="156">
        <v>19.170000000000002</v>
      </c>
      <c r="Q14" s="157">
        <v>144.93</v>
      </c>
      <c r="R14" s="202">
        <f t="shared" si="0"/>
        <v>261.04000000000002</v>
      </c>
    </row>
    <row r="15" spans="1:18" ht="8.25" customHeight="1" x14ac:dyDescent="0.25">
      <c r="A15" s="185" t="s">
        <v>36</v>
      </c>
      <c r="B15" s="11">
        <v>10</v>
      </c>
      <c r="C15" s="11">
        <v>1</v>
      </c>
      <c r="D15" s="11">
        <v>1</v>
      </c>
      <c r="E15" s="134" t="s">
        <v>156</v>
      </c>
      <c r="F15" s="323">
        <v>6769</v>
      </c>
      <c r="G15" s="332"/>
      <c r="H15" s="362">
        <v>78.930000000000007</v>
      </c>
      <c r="I15" s="363">
        <v>2.36</v>
      </c>
      <c r="J15" s="363" t="s">
        <v>24</v>
      </c>
      <c r="K15" s="363">
        <v>4.72</v>
      </c>
      <c r="L15" s="364"/>
      <c r="M15" s="363">
        <v>0.47</v>
      </c>
      <c r="N15" s="365">
        <v>2.46</v>
      </c>
      <c r="O15" s="344">
        <v>8</v>
      </c>
      <c r="P15" s="150">
        <v>11.03</v>
      </c>
      <c r="Q15" s="154">
        <v>144.93</v>
      </c>
      <c r="R15" s="201">
        <f t="shared" si="0"/>
        <v>252.9</v>
      </c>
    </row>
    <row r="16" spans="1:18" ht="8.25" customHeight="1" x14ac:dyDescent="0.25">
      <c r="A16" s="185" t="s">
        <v>36</v>
      </c>
      <c r="B16" s="11">
        <v>10</v>
      </c>
      <c r="C16" s="11">
        <v>2</v>
      </c>
      <c r="D16" s="11">
        <v>1</v>
      </c>
      <c r="E16" s="134" t="s">
        <v>156</v>
      </c>
      <c r="F16" s="237">
        <v>194419</v>
      </c>
      <c r="G16" s="332"/>
      <c r="H16" s="168">
        <v>78.930000000000007</v>
      </c>
      <c r="I16" s="150">
        <v>2.36</v>
      </c>
      <c r="J16" s="150" t="s">
        <v>24</v>
      </c>
      <c r="K16" s="150">
        <v>4.72</v>
      </c>
      <c r="L16" s="149"/>
      <c r="M16" s="150">
        <v>0.47</v>
      </c>
      <c r="N16" s="170">
        <v>2.46</v>
      </c>
      <c r="O16" s="339">
        <v>5</v>
      </c>
      <c r="P16" s="150">
        <v>11.03</v>
      </c>
      <c r="Q16" s="154">
        <v>144.93</v>
      </c>
      <c r="R16" s="201">
        <f t="shared" si="0"/>
        <v>249.9</v>
      </c>
    </row>
    <row r="17" spans="1:18" ht="8.25" customHeight="1" thickBot="1" x14ac:dyDescent="0.3">
      <c r="A17" s="185" t="s">
        <v>36</v>
      </c>
      <c r="B17" s="11">
        <v>10</v>
      </c>
      <c r="C17" s="11">
        <v>3</v>
      </c>
      <c r="D17" s="11">
        <v>1</v>
      </c>
      <c r="E17" s="134" t="s">
        <v>156</v>
      </c>
      <c r="F17" s="326">
        <v>125213</v>
      </c>
      <c r="G17" s="332">
        <f>SUM(F15:F17)</f>
        <v>326401</v>
      </c>
      <c r="H17" s="168">
        <v>78.930000000000007</v>
      </c>
      <c r="I17" s="150">
        <v>2.36</v>
      </c>
      <c r="J17" s="150" t="s">
        <v>24</v>
      </c>
      <c r="K17" s="150">
        <v>4.72</v>
      </c>
      <c r="L17" s="149"/>
      <c r="M17" s="150">
        <v>0.47</v>
      </c>
      <c r="N17" s="170">
        <v>2.46</v>
      </c>
      <c r="O17" s="339">
        <v>5.12</v>
      </c>
      <c r="P17" s="150">
        <v>11.03</v>
      </c>
      <c r="Q17" s="154">
        <v>144.93</v>
      </c>
      <c r="R17" s="201">
        <f t="shared" si="0"/>
        <v>250.02</v>
      </c>
    </row>
    <row r="18" spans="1:18" ht="8.25" customHeight="1" x14ac:dyDescent="0.25">
      <c r="A18" s="244" t="s">
        <v>37</v>
      </c>
      <c r="B18" s="245">
        <v>10</v>
      </c>
      <c r="C18" s="245">
        <v>1</v>
      </c>
      <c r="D18" s="245">
        <v>1</v>
      </c>
      <c r="E18" s="249" t="s">
        <v>156</v>
      </c>
      <c r="F18" s="94">
        <v>128492</v>
      </c>
      <c r="G18" s="334"/>
      <c r="H18" s="171">
        <v>78.930000000000007</v>
      </c>
      <c r="I18" s="156">
        <v>2.36</v>
      </c>
      <c r="J18" s="156" t="s">
        <v>24</v>
      </c>
      <c r="K18" s="156">
        <v>4.72</v>
      </c>
      <c r="L18" s="155"/>
      <c r="M18" s="156">
        <v>0.47</v>
      </c>
      <c r="N18" s="172">
        <v>2.46</v>
      </c>
      <c r="O18" s="343">
        <v>8</v>
      </c>
      <c r="P18" s="156">
        <v>22.88</v>
      </c>
      <c r="Q18" s="157">
        <v>144.93</v>
      </c>
      <c r="R18" s="202">
        <f t="shared" si="0"/>
        <v>264.75</v>
      </c>
    </row>
    <row r="19" spans="1:18" ht="8.25" customHeight="1" thickBot="1" x14ac:dyDescent="0.3">
      <c r="A19" s="241" t="s">
        <v>37</v>
      </c>
      <c r="B19" s="242">
        <v>10</v>
      </c>
      <c r="C19" s="242">
        <v>2</v>
      </c>
      <c r="D19" s="242">
        <v>1</v>
      </c>
      <c r="E19" s="253" t="s">
        <v>156</v>
      </c>
      <c r="F19" s="97">
        <v>395919</v>
      </c>
      <c r="G19" s="332">
        <f>SUM(F18:F19)</f>
        <v>524411</v>
      </c>
      <c r="H19" s="362">
        <v>78.930000000000007</v>
      </c>
      <c r="I19" s="363">
        <v>2.36</v>
      </c>
      <c r="J19" s="363" t="s">
        <v>24</v>
      </c>
      <c r="K19" s="363">
        <v>4.72</v>
      </c>
      <c r="L19" s="364"/>
      <c r="M19" s="363">
        <v>0.47</v>
      </c>
      <c r="N19" s="365">
        <v>2.46</v>
      </c>
      <c r="O19" s="339">
        <v>5</v>
      </c>
      <c r="P19" s="150">
        <v>22.88</v>
      </c>
      <c r="Q19" s="154">
        <v>144.93</v>
      </c>
      <c r="R19" s="201">
        <f t="shared" si="0"/>
        <v>261.75</v>
      </c>
    </row>
    <row r="20" spans="1:18" ht="8.25" customHeight="1" x14ac:dyDescent="0.25">
      <c r="A20" s="185" t="s">
        <v>38</v>
      </c>
      <c r="B20" s="11">
        <v>6</v>
      </c>
      <c r="C20" s="11">
        <v>9</v>
      </c>
      <c r="D20" s="11">
        <v>1</v>
      </c>
      <c r="E20" s="140" t="s">
        <v>14</v>
      </c>
      <c r="F20" s="323">
        <v>412358</v>
      </c>
      <c r="G20" s="332"/>
      <c r="H20" s="168">
        <v>92.07</v>
      </c>
      <c r="I20" s="150">
        <v>8.7799999999999994</v>
      </c>
      <c r="J20" s="149"/>
      <c r="K20" s="150">
        <v>4.3099999999999996</v>
      </c>
      <c r="L20" s="150">
        <v>2.5499999999999998</v>
      </c>
      <c r="M20" s="149"/>
      <c r="N20" s="170"/>
      <c r="O20" s="339">
        <v>5</v>
      </c>
      <c r="P20" s="149">
        <v>20.170000000000002</v>
      </c>
      <c r="Q20" s="154">
        <v>144.93</v>
      </c>
      <c r="R20" s="201">
        <f t="shared" si="0"/>
        <v>277.81</v>
      </c>
    </row>
    <row r="21" spans="1:18" ht="8.25" customHeight="1" thickBot="1" x14ac:dyDescent="0.3">
      <c r="A21" s="185" t="s">
        <v>38</v>
      </c>
      <c r="B21" s="11">
        <v>10</v>
      </c>
      <c r="C21" s="11">
        <v>2</v>
      </c>
      <c r="D21" s="11">
        <v>1</v>
      </c>
      <c r="E21" s="134" t="s">
        <v>156</v>
      </c>
      <c r="F21" s="326">
        <v>83507</v>
      </c>
      <c r="G21" s="332">
        <f>SUM(F20:F21)</f>
        <v>495865</v>
      </c>
      <c r="H21" s="168">
        <v>78.930000000000007</v>
      </c>
      <c r="I21" s="150">
        <v>2.36</v>
      </c>
      <c r="J21" s="150" t="s">
        <v>24</v>
      </c>
      <c r="K21" s="150">
        <v>4.72</v>
      </c>
      <c r="L21" s="149"/>
      <c r="M21" s="150">
        <v>0.47</v>
      </c>
      <c r="N21" s="170">
        <v>2.46</v>
      </c>
      <c r="O21" s="339">
        <v>5</v>
      </c>
      <c r="P21" s="149">
        <v>20.170000000000002</v>
      </c>
      <c r="Q21" s="154">
        <v>144.93</v>
      </c>
      <c r="R21" s="201">
        <f t="shared" si="0"/>
        <v>259.04000000000002</v>
      </c>
    </row>
    <row r="22" spans="1:18" ht="8.25" customHeight="1" x14ac:dyDescent="0.25">
      <c r="A22" s="270" t="s">
        <v>39</v>
      </c>
      <c r="B22" s="271">
        <v>10</v>
      </c>
      <c r="C22" s="271">
        <v>2</v>
      </c>
      <c r="D22" s="271">
        <v>1</v>
      </c>
      <c r="E22" s="272" t="s">
        <v>156</v>
      </c>
      <c r="F22" s="322">
        <v>441962</v>
      </c>
      <c r="G22" s="334"/>
      <c r="H22" s="171">
        <v>78.930000000000007</v>
      </c>
      <c r="I22" s="156">
        <v>2.36</v>
      </c>
      <c r="J22" s="156" t="s">
        <v>24</v>
      </c>
      <c r="K22" s="156">
        <v>4.72</v>
      </c>
      <c r="L22" s="155"/>
      <c r="M22" s="156">
        <v>0.47</v>
      </c>
      <c r="N22" s="172">
        <v>2.46</v>
      </c>
      <c r="O22" s="342">
        <v>5</v>
      </c>
      <c r="P22" s="156">
        <v>18</v>
      </c>
      <c r="Q22" s="157">
        <v>144.93</v>
      </c>
      <c r="R22" s="202">
        <f t="shared" si="0"/>
        <v>256.87</v>
      </c>
    </row>
    <row r="23" spans="1:18" ht="8.25" customHeight="1" thickBot="1" x14ac:dyDescent="0.3">
      <c r="A23" s="266" t="s">
        <v>39</v>
      </c>
      <c r="B23" s="267">
        <v>44</v>
      </c>
      <c r="C23" s="267">
        <v>8</v>
      </c>
      <c r="D23" s="267">
        <v>1</v>
      </c>
      <c r="E23" s="273" t="s">
        <v>156</v>
      </c>
      <c r="F23" s="327">
        <v>82017</v>
      </c>
      <c r="G23" s="332">
        <f>SUM(F22:F23)</f>
        <v>523979</v>
      </c>
      <c r="H23" s="345">
        <v>100</v>
      </c>
      <c r="I23" s="150">
        <v>1</v>
      </c>
      <c r="J23" s="149"/>
      <c r="K23" s="150">
        <v>2</v>
      </c>
      <c r="L23" s="149"/>
      <c r="M23" s="149"/>
      <c r="N23" s="170"/>
      <c r="O23" s="339">
        <v>5</v>
      </c>
      <c r="P23" s="150">
        <v>18</v>
      </c>
      <c r="Q23" s="154">
        <v>144.93</v>
      </c>
      <c r="R23" s="201">
        <f t="shared" si="0"/>
        <v>270.93</v>
      </c>
    </row>
    <row r="24" spans="1:18" ht="8.25" customHeight="1" x14ac:dyDescent="0.25">
      <c r="A24" s="185" t="s">
        <v>40</v>
      </c>
      <c r="B24" s="11">
        <v>10</v>
      </c>
      <c r="C24" s="11">
        <v>2</v>
      </c>
      <c r="D24" s="11">
        <v>1</v>
      </c>
      <c r="E24" s="134" t="s">
        <v>156</v>
      </c>
      <c r="F24" s="323">
        <v>81820</v>
      </c>
      <c r="G24" s="332"/>
      <c r="H24" s="168">
        <v>78.930000000000007</v>
      </c>
      <c r="I24" s="150">
        <v>2.36</v>
      </c>
      <c r="J24" s="150" t="s">
        <v>24</v>
      </c>
      <c r="K24" s="150">
        <v>4.72</v>
      </c>
      <c r="L24" s="149"/>
      <c r="M24" s="150">
        <v>0.47</v>
      </c>
      <c r="N24" s="170">
        <v>2.46</v>
      </c>
      <c r="O24" s="339">
        <v>5</v>
      </c>
      <c r="P24" s="150">
        <v>13.06</v>
      </c>
      <c r="Q24" s="154">
        <v>144.93</v>
      </c>
      <c r="R24" s="201">
        <f t="shared" si="0"/>
        <v>251.93</v>
      </c>
    </row>
    <row r="25" spans="1:18" ht="8.25" customHeight="1" thickBot="1" x14ac:dyDescent="0.3">
      <c r="A25" s="185" t="s">
        <v>40</v>
      </c>
      <c r="B25" s="11">
        <v>10</v>
      </c>
      <c r="C25" s="11">
        <v>3</v>
      </c>
      <c r="D25" s="11">
        <v>1</v>
      </c>
      <c r="E25" s="134" t="s">
        <v>156</v>
      </c>
      <c r="F25" s="326">
        <v>377751</v>
      </c>
      <c r="G25" s="332">
        <f>SUM(F24:F25)</f>
        <v>459571</v>
      </c>
      <c r="H25" s="168">
        <v>78.930000000000007</v>
      </c>
      <c r="I25" s="150">
        <v>2.36</v>
      </c>
      <c r="J25" s="150" t="s">
        <v>24</v>
      </c>
      <c r="K25" s="150">
        <v>4.72</v>
      </c>
      <c r="L25" s="149"/>
      <c r="M25" s="150">
        <v>0.47</v>
      </c>
      <c r="N25" s="170">
        <v>2.46</v>
      </c>
      <c r="O25" s="339">
        <v>5.12</v>
      </c>
      <c r="P25" s="150">
        <v>13.06</v>
      </c>
      <c r="Q25" s="154">
        <v>144.93</v>
      </c>
      <c r="R25" s="201">
        <f t="shared" si="0"/>
        <v>252.05</v>
      </c>
    </row>
    <row r="26" spans="1:18" ht="8.25" customHeight="1" x14ac:dyDescent="0.25">
      <c r="A26" s="244" t="s">
        <v>41</v>
      </c>
      <c r="B26" s="245">
        <v>10</v>
      </c>
      <c r="C26" s="245">
        <v>1</v>
      </c>
      <c r="D26" s="245">
        <v>1</v>
      </c>
      <c r="E26" s="249" t="s">
        <v>156</v>
      </c>
      <c r="F26" s="94">
        <v>98216</v>
      </c>
      <c r="G26" s="334"/>
      <c r="H26" s="171">
        <v>78.930000000000007</v>
      </c>
      <c r="I26" s="156">
        <v>2.36</v>
      </c>
      <c r="J26" s="156" t="s">
        <v>24</v>
      </c>
      <c r="K26" s="156">
        <v>4.72</v>
      </c>
      <c r="L26" s="155"/>
      <c r="M26" s="156">
        <v>0.47</v>
      </c>
      <c r="N26" s="172">
        <v>2.46</v>
      </c>
      <c r="O26" s="343">
        <v>8</v>
      </c>
      <c r="P26" s="156">
        <v>18.21</v>
      </c>
      <c r="Q26" s="157">
        <v>144.93</v>
      </c>
      <c r="R26" s="202">
        <f t="shared" si="0"/>
        <v>260.08000000000004</v>
      </c>
    </row>
    <row r="27" spans="1:18" ht="8.25" customHeight="1" x14ac:dyDescent="0.25">
      <c r="A27" s="241" t="s">
        <v>41</v>
      </c>
      <c r="B27" s="242">
        <v>10</v>
      </c>
      <c r="C27" s="242">
        <v>3</v>
      </c>
      <c r="D27" s="242">
        <v>1</v>
      </c>
      <c r="E27" s="253" t="s">
        <v>156</v>
      </c>
      <c r="F27" s="95">
        <v>258445</v>
      </c>
      <c r="G27" s="332"/>
      <c r="H27" s="168">
        <v>78.930000000000007</v>
      </c>
      <c r="I27" s="150">
        <v>2.36</v>
      </c>
      <c r="J27" s="150" t="s">
        <v>24</v>
      </c>
      <c r="K27" s="150">
        <v>4.72</v>
      </c>
      <c r="L27" s="149"/>
      <c r="M27" s="150">
        <v>0.47</v>
      </c>
      <c r="N27" s="170">
        <v>2.46</v>
      </c>
      <c r="O27" s="339">
        <v>5.12</v>
      </c>
      <c r="P27" s="150">
        <v>18.21</v>
      </c>
      <c r="Q27" s="154">
        <v>144.93</v>
      </c>
      <c r="R27" s="201">
        <f t="shared" si="0"/>
        <v>257.20000000000005</v>
      </c>
    </row>
    <row r="28" spans="1:18" ht="8.25" customHeight="1" x14ac:dyDescent="0.25">
      <c r="A28" s="241" t="s">
        <v>41</v>
      </c>
      <c r="B28" s="242">
        <v>10</v>
      </c>
      <c r="C28" s="242">
        <v>5</v>
      </c>
      <c r="D28" s="242">
        <v>1</v>
      </c>
      <c r="E28" s="253" t="s">
        <v>156</v>
      </c>
      <c r="F28" s="95">
        <v>3418</v>
      </c>
      <c r="G28" s="332"/>
      <c r="H28" s="168">
        <v>78.930000000000007</v>
      </c>
      <c r="I28" s="150">
        <v>2.36</v>
      </c>
      <c r="J28" s="150" t="s">
        <v>24</v>
      </c>
      <c r="K28" s="150">
        <v>4.72</v>
      </c>
      <c r="L28" s="149"/>
      <c r="M28" s="150">
        <v>0.47</v>
      </c>
      <c r="N28" s="170">
        <v>2.46</v>
      </c>
      <c r="O28" s="339">
        <v>12</v>
      </c>
      <c r="P28" s="150">
        <v>18.21</v>
      </c>
      <c r="Q28" s="154">
        <v>144.93</v>
      </c>
      <c r="R28" s="201">
        <f t="shared" si="0"/>
        <v>264.08000000000004</v>
      </c>
    </row>
    <row r="29" spans="1:18" ht="8.25" customHeight="1" x14ac:dyDescent="0.25">
      <c r="A29" s="241" t="s">
        <v>41</v>
      </c>
      <c r="B29" s="242">
        <v>28</v>
      </c>
      <c r="C29" s="242">
        <v>3</v>
      </c>
      <c r="D29" s="242">
        <v>1</v>
      </c>
      <c r="E29" s="253" t="s">
        <v>156</v>
      </c>
      <c r="F29" s="95">
        <v>34740</v>
      </c>
      <c r="G29" s="332"/>
      <c r="H29" s="168">
        <v>52.77</v>
      </c>
      <c r="I29" s="149"/>
      <c r="J29" s="149"/>
      <c r="K29" s="150"/>
      <c r="L29" s="149"/>
      <c r="M29" s="149"/>
      <c r="N29" s="170"/>
      <c r="O29" s="339">
        <v>5.12</v>
      </c>
      <c r="P29" s="150">
        <v>18.21</v>
      </c>
      <c r="Q29" s="154">
        <v>144.93</v>
      </c>
      <c r="R29" s="201">
        <f t="shared" si="0"/>
        <v>221.03</v>
      </c>
    </row>
    <row r="30" spans="1:18" ht="8.25" customHeight="1" thickBot="1" x14ac:dyDescent="0.3">
      <c r="A30" s="244" t="s">
        <v>41</v>
      </c>
      <c r="B30" s="245">
        <v>28</v>
      </c>
      <c r="C30" s="245">
        <v>5</v>
      </c>
      <c r="D30" s="245">
        <v>1</v>
      </c>
      <c r="E30" s="249" t="s">
        <v>156</v>
      </c>
      <c r="F30" s="97">
        <v>17578</v>
      </c>
      <c r="G30" s="334">
        <f>SUM(F26:F30)</f>
        <v>412397</v>
      </c>
      <c r="H30" s="171">
        <v>52.77</v>
      </c>
      <c r="I30" s="155"/>
      <c r="J30" s="155"/>
      <c r="K30" s="156"/>
      <c r="L30" s="155"/>
      <c r="M30" s="155"/>
      <c r="N30" s="172"/>
      <c r="O30" s="342">
        <v>12</v>
      </c>
      <c r="P30" s="156">
        <v>18.21</v>
      </c>
      <c r="Q30" s="157">
        <v>144.93</v>
      </c>
      <c r="R30" s="202">
        <f t="shared" si="0"/>
        <v>227.91000000000003</v>
      </c>
    </row>
    <row r="31" spans="1:18" ht="8.25" customHeight="1" x14ac:dyDescent="0.25">
      <c r="A31" s="185" t="s">
        <v>42</v>
      </c>
      <c r="B31" s="11">
        <v>10</v>
      </c>
      <c r="C31" s="11">
        <v>3</v>
      </c>
      <c r="D31" s="11">
        <v>1</v>
      </c>
      <c r="E31" s="134" t="s">
        <v>156</v>
      </c>
      <c r="F31" s="323">
        <v>451472</v>
      </c>
      <c r="G31" s="332"/>
      <c r="H31" s="168">
        <v>78.930000000000007</v>
      </c>
      <c r="I31" s="150">
        <v>2.36</v>
      </c>
      <c r="J31" s="150" t="s">
        <v>24</v>
      </c>
      <c r="K31" s="150">
        <v>4.72</v>
      </c>
      <c r="L31" s="149"/>
      <c r="M31" s="150">
        <v>0.47</v>
      </c>
      <c r="N31" s="170">
        <v>2.46</v>
      </c>
      <c r="O31" s="339">
        <v>5.12</v>
      </c>
      <c r="P31" s="149">
        <v>26.88</v>
      </c>
      <c r="Q31" s="154">
        <v>144.93</v>
      </c>
      <c r="R31" s="201">
        <f t="shared" si="0"/>
        <v>265.87</v>
      </c>
    </row>
    <row r="32" spans="1:18" ht="8.25" customHeight="1" thickBot="1" x14ac:dyDescent="0.3">
      <c r="A32" s="185" t="s">
        <v>42</v>
      </c>
      <c r="B32" s="147">
        <v>19</v>
      </c>
      <c r="C32" s="11">
        <v>3</v>
      </c>
      <c r="D32" s="11">
        <v>1</v>
      </c>
      <c r="E32" s="134" t="s">
        <v>156</v>
      </c>
      <c r="F32" s="326">
        <v>32109</v>
      </c>
      <c r="G32" s="332">
        <f>SUM(F31:F32)</f>
        <v>483581</v>
      </c>
      <c r="H32" s="345">
        <v>101.92</v>
      </c>
      <c r="I32" s="150">
        <v>2.78</v>
      </c>
      <c r="J32" s="149"/>
      <c r="K32" s="150">
        <v>3.71</v>
      </c>
      <c r="L32" s="149"/>
      <c r="M32" s="149">
        <v>0.37</v>
      </c>
      <c r="N32" s="170"/>
      <c r="O32" s="339">
        <v>5.12</v>
      </c>
      <c r="P32" s="149">
        <v>26.88</v>
      </c>
      <c r="Q32" s="154">
        <v>144.93</v>
      </c>
      <c r="R32" s="201">
        <f t="shared" si="0"/>
        <v>285.71000000000004</v>
      </c>
    </row>
    <row r="33" spans="1:18" ht="8.25" customHeight="1" x14ac:dyDescent="0.25">
      <c r="A33" s="266" t="s">
        <v>43</v>
      </c>
      <c r="B33" s="267">
        <v>10</v>
      </c>
      <c r="C33" s="267">
        <v>3</v>
      </c>
      <c r="D33" s="267">
        <v>1</v>
      </c>
      <c r="E33" s="274" t="s">
        <v>157</v>
      </c>
      <c r="F33" s="322">
        <v>152255</v>
      </c>
      <c r="G33" s="332"/>
      <c r="H33" s="168">
        <v>78.930000000000007</v>
      </c>
      <c r="I33" s="150">
        <v>2.36</v>
      </c>
      <c r="J33" s="150" t="s">
        <v>24</v>
      </c>
      <c r="K33" s="150">
        <v>4.72</v>
      </c>
      <c r="L33" s="149"/>
      <c r="M33" s="150">
        <v>0.47</v>
      </c>
      <c r="N33" s="170">
        <v>2.46</v>
      </c>
      <c r="O33" s="339">
        <v>5.12</v>
      </c>
      <c r="P33" s="150">
        <v>9.3000000000000007</v>
      </c>
      <c r="Q33" s="153">
        <v>145.4</v>
      </c>
      <c r="R33" s="201">
        <f t="shared" si="0"/>
        <v>248.76</v>
      </c>
    </row>
    <row r="34" spans="1:18" ht="8.25" customHeight="1" x14ac:dyDescent="0.25">
      <c r="A34" s="270" t="s">
        <v>43</v>
      </c>
      <c r="B34" s="271">
        <v>10</v>
      </c>
      <c r="C34" s="271">
        <v>5</v>
      </c>
      <c r="D34" s="271">
        <v>1</v>
      </c>
      <c r="E34" s="275" t="s">
        <v>157</v>
      </c>
      <c r="F34" s="269">
        <v>37521</v>
      </c>
      <c r="G34" s="334"/>
      <c r="H34" s="171">
        <v>78.930000000000007</v>
      </c>
      <c r="I34" s="156">
        <v>2.36</v>
      </c>
      <c r="J34" s="156" t="s">
        <v>24</v>
      </c>
      <c r="K34" s="156">
        <v>4.72</v>
      </c>
      <c r="L34" s="155"/>
      <c r="M34" s="156">
        <v>0.47</v>
      </c>
      <c r="N34" s="172">
        <v>2.46</v>
      </c>
      <c r="O34" s="342">
        <v>12</v>
      </c>
      <c r="P34" s="156">
        <v>9.3000000000000007</v>
      </c>
      <c r="Q34" s="148">
        <v>145.4</v>
      </c>
      <c r="R34" s="202">
        <f t="shared" si="0"/>
        <v>255.64</v>
      </c>
    </row>
    <row r="35" spans="1:18" ht="8.25" customHeight="1" x14ac:dyDescent="0.25">
      <c r="A35" s="266" t="s">
        <v>43</v>
      </c>
      <c r="B35" s="267">
        <v>28</v>
      </c>
      <c r="C35" s="267">
        <v>3</v>
      </c>
      <c r="D35" s="267">
        <v>1</v>
      </c>
      <c r="E35" s="274" t="s">
        <v>157</v>
      </c>
      <c r="F35" s="269">
        <v>33734</v>
      </c>
      <c r="G35" s="332"/>
      <c r="H35" s="168">
        <v>52.77</v>
      </c>
      <c r="I35" s="149"/>
      <c r="J35" s="149"/>
      <c r="K35" s="150"/>
      <c r="L35" s="149"/>
      <c r="M35" s="149"/>
      <c r="N35" s="170"/>
      <c r="O35" s="339">
        <v>5.12</v>
      </c>
      <c r="P35" s="150">
        <v>9.3000000000000007</v>
      </c>
      <c r="Q35" s="153">
        <v>145.4</v>
      </c>
      <c r="R35" s="201">
        <f t="shared" si="0"/>
        <v>212.59</v>
      </c>
    </row>
    <row r="36" spans="1:18" ht="8.25" customHeight="1" x14ac:dyDescent="0.25">
      <c r="A36" s="266" t="s">
        <v>43</v>
      </c>
      <c r="B36" s="267">
        <v>28</v>
      </c>
      <c r="C36" s="267">
        <v>4</v>
      </c>
      <c r="D36" s="267"/>
      <c r="E36" s="274" t="s">
        <v>157</v>
      </c>
      <c r="F36" s="269">
        <v>3524</v>
      </c>
      <c r="G36" s="332"/>
      <c r="H36" s="168">
        <v>52.77</v>
      </c>
      <c r="I36" s="149"/>
      <c r="J36" s="149"/>
      <c r="K36" s="150"/>
      <c r="L36" s="149"/>
      <c r="M36" s="149"/>
      <c r="N36" s="170"/>
      <c r="O36" s="339">
        <v>5</v>
      </c>
      <c r="P36" s="150">
        <v>9.3000000000000007</v>
      </c>
      <c r="Q36" s="153">
        <v>143.4</v>
      </c>
      <c r="R36" s="201">
        <f t="shared" si="0"/>
        <v>210.47000000000003</v>
      </c>
    </row>
    <row r="37" spans="1:18" ht="8.25" customHeight="1" x14ac:dyDescent="0.25">
      <c r="A37" s="266" t="s">
        <v>43</v>
      </c>
      <c r="B37" s="267">
        <v>28</v>
      </c>
      <c r="C37" s="267">
        <v>5</v>
      </c>
      <c r="D37" s="267"/>
      <c r="E37" s="274" t="s">
        <v>157</v>
      </c>
      <c r="F37" s="269">
        <v>89817</v>
      </c>
      <c r="G37" s="332"/>
      <c r="H37" s="168">
        <v>52.77</v>
      </c>
      <c r="I37" s="149"/>
      <c r="J37" s="149"/>
      <c r="K37" s="150"/>
      <c r="L37" s="149"/>
      <c r="M37" s="149"/>
      <c r="N37" s="170"/>
      <c r="O37" s="339">
        <v>12</v>
      </c>
      <c r="P37" s="150">
        <v>9.3000000000000007</v>
      </c>
      <c r="Q37" s="153">
        <v>143.4</v>
      </c>
      <c r="R37" s="201">
        <f t="shared" si="0"/>
        <v>217.47000000000003</v>
      </c>
    </row>
    <row r="38" spans="1:18" ht="8.25" customHeight="1" thickBot="1" x14ac:dyDescent="0.3">
      <c r="A38" s="270" t="s">
        <v>43</v>
      </c>
      <c r="B38" s="271">
        <v>28</v>
      </c>
      <c r="C38" s="271">
        <v>5</v>
      </c>
      <c r="D38" s="271">
        <v>1</v>
      </c>
      <c r="E38" s="275" t="s">
        <v>157</v>
      </c>
      <c r="F38" s="327">
        <v>166953</v>
      </c>
      <c r="G38" s="334">
        <f>SUM(F33:F38)</f>
        <v>483804</v>
      </c>
      <c r="H38" s="171">
        <v>52.77</v>
      </c>
      <c r="I38" s="155"/>
      <c r="J38" s="155"/>
      <c r="K38" s="156"/>
      <c r="L38" s="155"/>
      <c r="M38" s="155"/>
      <c r="N38" s="172"/>
      <c r="O38" s="342">
        <v>12</v>
      </c>
      <c r="P38" s="156">
        <v>9.3000000000000007</v>
      </c>
      <c r="Q38" s="148">
        <v>145.4</v>
      </c>
      <c r="R38" s="202">
        <f t="shared" si="0"/>
        <v>219.47000000000003</v>
      </c>
    </row>
    <row r="39" spans="1:18" ht="8.25" customHeight="1" x14ac:dyDescent="0.25">
      <c r="A39" s="185" t="s">
        <v>44</v>
      </c>
      <c r="B39" s="11">
        <v>28</v>
      </c>
      <c r="C39" s="11">
        <v>3</v>
      </c>
      <c r="D39" s="11">
        <v>1</v>
      </c>
      <c r="E39" s="140" t="s">
        <v>157</v>
      </c>
      <c r="F39" s="323">
        <v>19021</v>
      </c>
      <c r="G39" s="332"/>
      <c r="H39" s="168">
        <v>52.77</v>
      </c>
      <c r="I39" s="149"/>
      <c r="J39" s="149"/>
      <c r="K39" s="150"/>
      <c r="L39" s="149"/>
      <c r="M39" s="149"/>
      <c r="N39" s="170"/>
      <c r="O39" s="339">
        <v>5.12</v>
      </c>
      <c r="P39" s="150">
        <v>18</v>
      </c>
      <c r="Q39" s="153">
        <v>145.4</v>
      </c>
      <c r="R39" s="201">
        <f t="shared" si="0"/>
        <v>221.29000000000002</v>
      </c>
    </row>
    <row r="40" spans="1:18" ht="8.25" customHeight="1" x14ac:dyDescent="0.25">
      <c r="A40" s="185" t="s">
        <v>44</v>
      </c>
      <c r="B40" s="11">
        <v>28</v>
      </c>
      <c r="C40" s="11">
        <v>5</v>
      </c>
      <c r="D40" s="11"/>
      <c r="E40" s="140" t="s">
        <v>157</v>
      </c>
      <c r="F40" s="237">
        <v>350056</v>
      </c>
      <c r="G40" s="332"/>
      <c r="H40" s="168">
        <v>52.77</v>
      </c>
      <c r="I40" s="149"/>
      <c r="J40" s="149"/>
      <c r="K40" s="150"/>
      <c r="L40" s="149"/>
      <c r="M40" s="149"/>
      <c r="N40" s="170"/>
      <c r="O40" s="339">
        <v>12</v>
      </c>
      <c r="P40" s="150">
        <v>18</v>
      </c>
      <c r="Q40" s="153">
        <v>143.4</v>
      </c>
      <c r="R40" s="201">
        <f t="shared" si="0"/>
        <v>226.17000000000002</v>
      </c>
    </row>
    <row r="41" spans="1:18" ht="8.25" customHeight="1" thickBot="1" x14ac:dyDescent="0.3">
      <c r="A41" s="185" t="s">
        <v>44</v>
      </c>
      <c r="B41" s="11">
        <v>28</v>
      </c>
      <c r="C41" s="11">
        <v>5</v>
      </c>
      <c r="D41" s="11">
        <v>1</v>
      </c>
      <c r="E41" s="140" t="s">
        <v>157</v>
      </c>
      <c r="F41" s="326">
        <v>89802</v>
      </c>
      <c r="G41" s="332">
        <f>SUM(F39:F41)</f>
        <v>458879</v>
      </c>
      <c r="H41" s="168">
        <v>52.77</v>
      </c>
      <c r="I41" s="149"/>
      <c r="J41" s="149"/>
      <c r="K41" s="150"/>
      <c r="L41" s="149"/>
      <c r="M41" s="149"/>
      <c r="N41" s="170"/>
      <c r="O41" s="339">
        <v>12</v>
      </c>
      <c r="P41" s="150">
        <v>18</v>
      </c>
      <c r="Q41" s="153">
        <v>145.4</v>
      </c>
      <c r="R41" s="201">
        <f t="shared" si="0"/>
        <v>228.17000000000002</v>
      </c>
    </row>
    <row r="42" spans="1:18" ht="8.25" customHeight="1" x14ac:dyDescent="0.25">
      <c r="A42" s="244" t="s">
        <v>45</v>
      </c>
      <c r="B42" s="245">
        <v>10</v>
      </c>
      <c r="C42" s="245">
        <v>1</v>
      </c>
      <c r="D42" s="245">
        <v>1</v>
      </c>
      <c r="E42" s="247" t="s">
        <v>157</v>
      </c>
      <c r="F42" s="94">
        <v>38002</v>
      </c>
      <c r="G42" s="334"/>
      <c r="H42" s="171">
        <v>78.930000000000007</v>
      </c>
      <c r="I42" s="156">
        <v>2.36</v>
      </c>
      <c r="J42" s="156" t="s">
        <v>24</v>
      </c>
      <c r="K42" s="156">
        <v>4.72</v>
      </c>
      <c r="L42" s="155"/>
      <c r="M42" s="156">
        <v>0.47</v>
      </c>
      <c r="N42" s="172">
        <v>2.46</v>
      </c>
      <c r="O42" s="343">
        <v>8</v>
      </c>
      <c r="P42" s="156">
        <v>15.73</v>
      </c>
      <c r="Q42" s="148">
        <v>145.4</v>
      </c>
      <c r="R42" s="202">
        <f t="shared" si="0"/>
        <v>258.07</v>
      </c>
    </row>
    <row r="43" spans="1:18" ht="8.25" customHeight="1" x14ac:dyDescent="0.25">
      <c r="A43" s="241" t="s">
        <v>45</v>
      </c>
      <c r="B43" s="242">
        <v>10</v>
      </c>
      <c r="C43" s="242">
        <v>5</v>
      </c>
      <c r="D43" s="242">
        <v>1</v>
      </c>
      <c r="E43" s="248" t="s">
        <v>157</v>
      </c>
      <c r="F43" s="95">
        <v>16942</v>
      </c>
      <c r="G43" s="332"/>
      <c r="H43" s="168">
        <v>78.930000000000007</v>
      </c>
      <c r="I43" s="150">
        <v>2.36</v>
      </c>
      <c r="J43" s="150" t="s">
        <v>24</v>
      </c>
      <c r="K43" s="150">
        <v>4.72</v>
      </c>
      <c r="L43" s="149"/>
      <c r="M43" s="150">
        <v>0.47</v>
      </c>
      <c r="N43" s="170">
        <v>2.46</v>
      </c>
      <c r="O43" s="339">
        <v>12</v>
      </c>
      <c r="P43" s="150">
        <v>15.73</v>
      </c>
      <c r="Q43" s="153">
        <v>145.4</v>
      </c>
      <c r="R43" s="201">
        <f>SUM(H43:Q43)</f>
        <v>262.07</v>
      </c>
    </row>
    <row r="44" spans="1:18" ht="8.25" customHeight="1" x14ac:dyDescent="0.25">
      <c r="A44" s="241" t="s">
        <v>45</v>
      </c>
      <c r="B44" s="242">
        <v>28</v>
      </c>
      <c r="C44" s="242">
        <v>1</v>
      </c>
      <c r="D44" s="242">
        <v>1</v>
      </c>
      <c r="E44" s="248" t="s">
        <v>157</v>
      </c>
      <c r="F44" s="95">
        <v>10292</v>
      </c>
      <c r="G44" s="332"/>
      <c r="H44" s="168">
        <v>52.77</v>
      </c>
      <c r="I44" s="149"/>
      <c r="J44" s="149"/>
      <c r="K44" s="150"/>
      <c r="L44" s="149"/>
      <c r="M44" s="149"/>
      <c r="N44" s="170"/>
      <c r="O44" s="344">
        <v>8</v>
      </c>
      <c r="P44" s="150">
        <v>15.73</v>
      </c>
      <c r="Q44" s="153">
        <v>145.4</v>
      </c>
      <c r="R44" s="201">
        <f t="shared" si="0"/>
        <v>221.9</v>
      </c>
    </row>
    <row r="45" spans="1:18" ht="8.25" customHeight="1" x14ac:dyDescent="0.25">
      <c r="A45" s="241" t="s">
        <v>45</v>
      </c>
      <c r="B45" s="242">
        <v>28</v>
      </c>
      <c r="C45" s="242">
        <v>5</v>
      </c>
      <c r="D45" s="242"/>
      <c r="E45" s="248" t="s">
        <v>157</v>
      </c>
      <c r="F45" s="95">
        <v>168482</v>
      </c>
      <c r="G45" s="332"/>
      <c r="H45" s="168">
        <v>52.77</v>
      </c>
      <c r="I45" s="149"/>
      <c r="J45" s="149"/>
      <c r="K45" s="150"/>
      <c r="L45" s="149"/>
      <c r="M45" s="149"/>
      <c r="N45" s="170"/>
      <c r="O45" s="339">
        <v>12</v>
      </c>
      <c r="P45" s="150">
        <v>15.73</v>
      </c>
      <c r="Q45" s="153">
        <v>143.4</v>
      </c>
      <c r="R45" s="201">
        <f t="shared" si="0"/>
        <v>223.90000000000003</v>
      </c>
    </row>
    <row r="46" spans="1:18" ht="8.25" customHeight="1" thickBot="1" x14ac:dyDescent="0.3">
      <c r="A46" s="244" t="s">
        <v>45</v>
      </c>
      <c r="B46" s="245">
        <v>28</v>
      </c>
      <c r="C46" s="245">
        <v>5</v>
      </c>
      <c r="D46" s="245">
        <v>1</v>
      </c>
      <c r="E46" s="247" t="s">
        <v>157</v>
      </c>
      <c r="F46" s="97">
        <v>242949</v>
      </c>
      <c r="G46" s="334">
        <f>SUM(F42:F46)</f>
        <v>476667</v>
      </c>
      <c r="H46" s="171">
        <v>52.77</v>
      </c>
      <c r="I46" s="155"/>
      <c r="J46" s="155"/>
      <c r="K46" s="156"/>
      <c r="L46" s="155"/>
      <c r="M46" s="155"/>
      <c r="N46" s="172"/>
      <c r="O46" s="342">
        <v>12</v>
      </c>
      <c r="P46" s="156">
        <v>15.73</v>
      </c>
      <c r="Q46" s="148">
        <v>145.4</v>
      </c>
      <c r="R46" s="202">
        <f t="shared" si="0"/>
        <v>225.90000000000003</v>
      </c>
    </row>
    <row r="47" spans="1:18" ht="8.25" customHeight="1" x14ac:dyDescent="0.25">
      <c r="A47" s="185" t="s">
        <v>46</v>
      </c>
      <c r="B47" s="11">
        <v>4</v>
      </c>
      <c r="C47" s="11">
        <v>6</v>
      </c>
      <c r="D47" s="11"/>
      <c r="E47" s="140" t="s">
        <v>157</v>
      </c>
      <c r="F47" s="323">
        <v>19003</v>
      </c>
      <c r="G47" s="332"/>
      <c r="H47" s="168">
        <v>99.13</v>
      </c>
      <c r="I47" s="149"/>
      <c r="J47" s="150">
        <v>49.57</v>
      </c>
      <c r="K47" s="149">
        <v>9.7100000000000009</v>
      </c>
      <c r="L47" s="149">
        <v>0.99</v>
      </c>
      <c r="M47" s="150">
        <v>0.5</v>
      </c>
      <c r="N47" s="170" t="s">
        <v>24</v>
      </c>
      <c r="O47" s="339">
        <v>5</v>
      </c>
      <c r="P47" s="150">
        <v>14.9</v>
      </c>
      <c r="Q47" s="153">
        <v>143.4</v>
      </c>
      <c r="R47" s="201">
        <f t="shared" si="0"/>
        <v>323.20000000000005</v>
      </c>
    </row>
    <row r="48" spans="1:18" ht="8.25" customHeight="1" x14ac:dyDescent="0.25">
      <c r="A48" s="185" t="s">
        <v>46</v>
      </c>
      <c r="B48" s="11">
        <v>4</v>
      </c>
      <c r="C48" s="11">
        <v>6</v>
      </c>
      <c r="D48" s="11">
        <v>1</v>
      </c>
      <c r="E48" s="140" t="s">
        <v>157</v>
      </c>
      <c r="F48" s="237">
        <v>132991</v>
      </c>
      <c r="G48" s="332"/>
      <c r="H48" s="168">
        <v>99.13</v>
      </c>
      <c r="I48" s="149"/>
      <c r="J48" s="150">
        <v>49.57</v>
      </c>
      <c r="K48" s="149">
        <v>9.7100000000000009</v>
      </c>
      <c r="L48" s="149">
        <v>0.99</v>
      </c>
      <c r="M48" s="150">
        <v>0.5</v>
      </c>
      <c r="N48" s="170" t="s">
        <v>24</v>
      </c>
      <c r="O48" s="339">
        <v>5</v>
      </c>
      <c r="P48" s="150">
        <v>14.9</v>
      </c>
      <c r="Q48" s="153">
        <v>145.4</v>
      </c>
      <c r="R48" s="201">
        <f t="shared" si="0"/>
        <v>325.20000000000005</v>
      </c>
    </row>
    <row r="49" spans="1:18" ht="8.25" customHeight="1" x14ac:dyDescent="0.25">
      <c r="A49" s="185" t="s">
        <v>46</v>
      </c>
      <c r="B49" s="11">
        <v>10</v>
      </c>
      <c r="C49" s="11">
        <v>6</v>
      </c>
      <c r="D49" s="11">
        <v>1</v>
      </c>
      <c r="E49" s="140" t="s">
        <v>157</v>
      </c>
      <c r="F49" s="237">
        <v>262265</v>
      </c>
      <c r="G49" s="332"/>
      <c r="H49" s="168">
        <v>78.930000000000007</v>
      </c>
      <c r="I49" s="150">
        <v>2.36</v>
      </c>
      <c r="J49" s="150" t="s">
        <v>24</v>
      </c>
      <c r="K49" s="150">
        <v>4.72</v>
      </c>
      <c r="L49" s="149"/>
      <c r="M49" s="150">
        <v>0.47</v>
      </c>
      <c r="N49" s="170">
        <v>2.46</v>
      </c>
      <c r="O49" s="339">
        <v>5</v>
      </c>
      <c r="P49" s="150">
        <v>14.9</v>
      </c>
      <c r="Q49" s="153">
        <v>145.4</v>
      </c>
      <c r="R49" s="201">
        <f t="shared" si="0"/>
        <v>254.24</v>
      </c>
    </row>
    <row r="50" spans="1:18" ht="8.25" customHeight="1" x14ac:dyDescent="0.25">
      <c r="A50" s="187" t="s">
        <v>46</v>
      </c>
      <c r="B50" s="9">
        <v>28</v>
      </c>
      <c r="C50" s="9">
        <v>6</v>
      </c>
      <c r="D50" s="9"/>
      <c r="E50" s="139" t="s">
        <v>157</v>
      </c>
      <c r="F50" s="237">
        <v>51439</v>
      </c>
      <c r="G50" s="334"/>
      <c r="H50" s="171">
        <v>52.77</v>
      </c>
      <c r="I50" s="155"/>
      <c r="J50" s="155"/>
      <c r="K50" s="156"/>
      <c r="L50" s="155"/>
      <c r="M50" s="155"/>
      <c r="N50" s="172"/>
      <c r="O50" s="342">
        <v>5</v>
      </c>
      <c r="P50" s="156">
        <v>14.9</v>
      </c>
      <c r="Q50" s="148">
        <v>143.4</v>
      </c>
      <c r="R50" s="202">
        <f t="shared" si="0"/>
        <v>216.07</v>
      </c>
    </row>
    <row r="51" spans="1:18" ht="8.25" customHeight="1" thickBot="1" x14ac:dyDescent="0.3">
      <c r="A51" s="185" t="s">
        <v>46</v>
      </c>
      <c r="B51" s="11">
        <v>28</v>
      </c>
      <c r="C51" s="11">
        <v>6</v>
      </c>
      <c r="D51" s="11">
        <v>1</v>
      </c>
      <c r="E51" s="140" t="s">
        <v>157</v>
      </c>
      <c r="F51" s="326">
        <v>37760</v>
      </c>
      <c r="G51" s="332">
        <f>SUM(F47:F51)</f>
        <v>503458</v>
      </c>
      <c r="H51" s="168">
        <v>52.77</v>
      </c>
      <c r="I51" s="149"/>
      <c r="J51" s="149"/>
      <c r="K51" s="150"/>
      <c r="L51" s="149"/>
      <c r="M51" s="149"/>
      <c r="N51" s="170"/>
      <c r="O51" s="339">
        <v>5</v>
      </c>
      <c r="P51" s="150">
        <v>14.9</v>
      </c>
      <c r="Q51" s="153">
        <v>145.4</v>
      </c>
      <c r="R51" s="201">
        <f t="shared" si="0"/>
        <v>218.07</v>
      </c>
    </row>
    <row r="52" spans="1:18" ht="8.25" customHeight="1" x14ac:dyDescent="0.25">
      <c r="A52" s="266" t="s">
        <v>47</v>
      </c>
      <c r="B52" s="267">
        <v>4</v>
      </c>
      <c r="C52" s="267">
        <v>6</v>
      </c>
      <c r="D52" s="267"/>
      <c r="E52" s="274" t="s">
        <v>157</v>
      </c>
      <c r="F52" s="322">
        <v>419870</v>
      </c>
      <c r="G52" s="332"/>
      <c r="H52" s="168">
        <v>99.13</v>
      </c>
      <c r="I52" s="149"/>
      <c r="J52" s="150">
        <v>49.57</v>
      </c>
      <c r="K52" s="149">
        <v>9.7100000000000009</v>
      </c>
      <c r="L52" s="149">
        <v>0.99</v>
      </c>
      <c r="M52" s="150">
        <v>0.5</v>
      </c>
      <c r="N52" s="170" t="s">
        <v>24</v>
      </c>
      <c r="O52" s="339">
        <v>5</v>
      </c>
      <c r="P52" s="149">
        <v>12.66</v>
      </c>
      <c r="Q52" s="153">
        <v>143.4</v>
      </c>
      <c r="R52" s="201">
        <f t="shared" si="0"/>
        <v>320.96000000000004</v>
      </c>
    </row>
    <row r="53" spans="1:18" ht="8.25" customHeight="1" thickBot="1" x14ac:dyDescent="0.3">
      <c r="A53" s="266" t="s">
        <v>47</v>
      </c>
      <c r="B53" s="267">
        <v>28</v>
      </c>
      <c r="C53" s="267">
        <v>6</v>
      </c>
      <c r="D53" s="267"/>
      <c r="E53" s="274" t="s">
        <v>157</v>
      </c>
      <c r="F53" s="327">
        <v>53947</v>
      </c>
      <c r="G53" s="332">
        <f>SUM(F52:F53)</f>
        <v>473817</v>
      </c>
      <c r="H53" s="168">
        <v>52.77</v>
      </c>
      <c r="I53" s="149"/>
      <c r="J53" s="149"/>
      <c r="K53" s="150"/>
      <c r="L53" s="149"/>
      <c r="M53" s="149"/>
      <c r="N53" s="170"/>
      <c r="O53" s="339">
        <v>5</v>
      </c>
      <c r="P53" s="149">
        <v>12.66</v>
      </c>
      <c r="Q53" s="153">
        <v>143.4</v>
      </c>
      <c r="R53" s="201">
        <f t="shared" si="0"/>
        <v>213.83</v>
      </c>
    </row>
    <row r="54" spans="1:18" ht="8.25" customHeight="1" thickBot="1" x14ac:dyDescent="0.3">
      <c r="A54" s="187" t="s">
        <v>48</v>
      </c>
      <c r="B54" s="9">
        <v>28</v>
      </c>
      <c r="C54" s="9">
        <v>5</v>
      </c>
      <c r="D54" s="9"/>
      <c r="E54" s="139" t="s">
        <v>157</v>
      </c>
      <c r="F54" s="324">
        <v>424914</v>
      </c>
      <c r="G54" s="334">
        <f>SUM(F54)</f>
        <v>424914</v>
      </c>
      <c r="H54" s="171">
        <v>52.77</v>
      </c>
      <c r="I54" s="155"/>
      <c r="J54" s="155"/>
      <c r="K54" s="156"/>
      <c r="L54" s="155"/>
      <c r="M54" s="155"/>
      <c r="N54" s="172"/>
      <c r="O54" s="342">
        <v>12</v>
      </c>
      <c r="P54" s="156">
        <v>18</v>
      </c>
      <c r="Q54" s="148">
        <v>143.4</v>
      </c>
      <c r="R54" s="202">
        <f t="shared" si="0"/>
        <v>226.17000000000002</v>
      </c>
    </row>
    <row r="55" spans="1:18" ht="8.25" customHeight="1" thickBot="1" x14ac:dyDescent="0.3">
      <c r="A55" s="241" t="s">
        <v>10</v>
      </c>
      <c r="B55" s="242">
        <v>28</v>
      </c>
      <c r="C55" s="242">
        <v>5</v>
      </c>
      <c r="D55" s="242"/>
      <c r="E55" s="248" t="s">
        <v>157</v>
      </c>
      <c r="F55" s="328">
        <v>417388</v>
      </c>
      <c r="G55" s="332">
        <f>SUM(F55)</f>
        <v>417388</v>
      </c>
      <c r="H55" s="168">
        <v>52.77</v>
      </c>
      <c r="I55" s="149"/>
      <c r="J55" s="149"/>
      <c r="K55" s="150"/>
      <c r="L55" s="149"/>
      <c r="M55" s="149"/>
      <c r="N55" s="170"/>
      <c r="O55" s="339">
        <v>12</v>
      </c>
      <c r="P55" s="150">
        <v>18</v>
      </c>
      <c r="Q55" s="153">
        <v>143.4</v>
      </c>
      <c r="R55" s="201">
        <f t="shared" si="0"/>
        <v>226.17000000000002</v>
      </c>
    </row>
    <row r="56" spans="1:18" ht="8.25" customHeight="1" x14ac:dyDescent="0.25">
      <c r="A56" s="185" t="s">
        <v>49</v>
      </c>
      <c r="B56" s="11">
        <v>28</v>
      </c>
      <c r="C56" s="11">
        <v>4</v>
      </c>
      <c r="D56" s="11"/>
      <c r="E56" s="140" t="s">
        <v>157</v>
      </c>
      <c r="F56" s="323">
        <v>252942</v>
      </c>
      <c r="G56" s="332"/>
      <c r="H56" s="168">
        <v>52.77</v>
      </c>
      <c r="I56" s="149"/>
      <c r="J56" s="149"/>
      <c r="K56" s="150"/>
      <c r="L56" s="149"/>
      <c r="M56" s="149"/>
      <c r="N56" s="170"/>
      <c r="O56" s="339">
        <v>5</v>
      </c>
      <c r="P56" s="150">
        <v>16.28</v>
      </c>
      <c r="Q56" s="153">
        <v>143.4</v>
      </c>
      <c r="R56" s="201">
        <f t="shared" si="0"/>
        <v>217.45000000000002</v>
      </c>
    </row>
    <row r="57" spans="1:18" ht="8.25" customHeight="1" thickBot="1" x14ac:dyDescent="0.3">
      <c r="A57" s="185" t="s">
        <v>49</v>
      </c>
      <c r="B57" s="11">
        <v>28</v>
      </c>
      <c r="C57" s="11">
        <v>5</v>
      </c>
      <c r="D57" s="11"/>
      <c r="E57" s="140" t="s">
        <v>157</v>
      </c>
      <c r="F57" s="326">
        <v>238368</v>
      </c>
      <c r="G57" s="332">
        <f>SUM(F56:F57)</f>
        <v>491310</v>
      </c>
      <c r="H57" s="168">
        <v>52.77</v>
      </c>
      <c r="I57" s="149"/>
      <c r="J57" s="149"/>
      <c r="K57" s="150"/>
      <c r="L57" s="149"/>
      <c r="M57" s="149"/>
      <c r="N57" s="170"/>
      <c r="O57" s="339">
        <v>12</v>
      </c>
      <c r="P57" s="150">
        <v>16.28</v>
      </c>
      <c r="Q57" s="153">
        <v>143.4</v>
      </c>
      <c r="R57" s="201">
        <f t="shared" si="0"/>
        <v>224.45000000000002</v>
      </c>
    </row>
    <row r="58" spans="1:18" ht="8.25" customHeight="1" x14ac:dyDescent="0.25">
      <c r="A58" s="270" t="s">
        <v>50</v>
      </c>
      <c r="B58" s="271">
        <v>28</v>
      </c>
      <c r="C58" s="271">
        <v>5</v>
      </c>
      <c r="D58" s="271"/>
      <c r="E58" s="275" t="s">
        <v>157</v>
      </c>
      <c r="F58" s="322">
        <v>27116</v>
      </c>
      <c r="G58" s="334"/>
      <c r="H58" s="171">
        <v>52.77</v>
      </c>
      <c r="I58" s="155"/>
      <c r="J58" s="155"/>
      <c r="K58" s="156"/>
      <c r="L58" s="155"/>
      <c r="M58" s="155"/>
      <c r="N58" s="172"/>
      <c r="O58" s="342">
        <v>12</v>
      </c>
      <c r="P58" s="156">
        <v>44.48</v>
      </c>
      <c r="Q58" s="148">
        <v>143.4</v>
      </c>
      <c r="R58" s="202">
        <f t="shared" si="0"/>
        <v>252.65</v>
      </c>
    </row>
    <row r="59" spans="1:18" ht="8.25" customHeight="1" thickBot="1" x14ac:dyDescent="0.3">
      <c r="A59" s="266" t="s">
        <v>50</v>
      </c>
      <c r="B59" s="267">
        <v>28</v>
      </c>
      <c r="C59" s="267">
        <v>7</v>
      </c>
      <c r="D59" s="267"/>
      <c r="E59" s="274" t="s">
        <v>157</v>
      </c>
      <c r="F59" s="327">
        <v>568633</v>
      </c>
      <c r="G59" s="332">
        <f>SUM(F58:F59)</f>
        <v>595749</v>
      </c>
      <c r="H59" s="168">
        <v>52.77</v>
      </c>
      <c r="I59" s="149"/>
      <c r="J59" s="149"/>
      <c r="K59" s="150"/>
      <c r="L59" s="149"/>
      <c r="M59" s="149"/>
      <c r="N59" s="170"/>
      <c r="O59" s="339">
        <v>5</v>
      </c>
      <c r="P59" s="150">
        <v>44.48</v>
      </c>
      <c r="Q59" s="153">
        <v>143.4</v>
      </c>
      <c r="R59" s="201">
        <f t="shared" si="0"/>
        <v>245.65</v>
      </c>
    </row>
    <row r="60" spans="1:18" ht="8.25" customHeight="1" x14ac:dyDescent="0.25">
      <c r="A60" s="185" t="s">
        <v>51</v>
      </c>
      <c r="B60" s="11">
        <v>28</v>
      </c>
      <c r="C60" s="11">
        <v>5</v>
      </c>
      <c r="D60" s="11"/>
      <c r="E60" s="140" t="s">
        <v>157</v>
      </c>
      <c r="F60" s="323">
        <v>364014</v>
      </c>
      <c r="G60" s="332"/>
      <c r="H60" s="168">
        <v>52.77</v>
      </c>
      <c r="I60" s="149"/>
      <c r="J60" s="149"/>
      <c r="K60" s="150"/>
      <c r="L60" s="149"/>
      <c r="M60" s="149"/>
      <c r="N60" s="170"/>
      <c r="O60" s="339">
        <v>12</v>
      </c>
      <c r="P60" s="149">
        <v>28.85</v>
      </c>
      <c r="Q60" s="153">
        <v>143.4</v>
      </c>
      <c r="R60" s="201">
        <f t="shared" si="0"/>
        <v>237.02</v>
      </c>
    </row>
    <row r="61" spans="1:18" ht="8.25" customHeight="1" thickBot="1" x14ac:dyDescent="0.3">
      <c r="A61" s="185" t="s">
        <v>51</v>
      </c>
      <c r="B61" s="11">
        <v>28</v>
      </c>
      <c r="C61" s="11">
        <v>7</v>
      </c>
      <c r="D61" s="11"/>
      <c r="E61" s="140" t="s">
        <v>157</v>
      </c>
      <c r="F61" s="326">
        <v>155832</v>
      </c>
      <c r="G61" s="332">
        <f>SUM(F60:F61)</f>
        <v>519846</v>
      </c>
      <c r="H61" s="168">
        <v>52.77</v>
      </c>
      <c r="I61" s="149"/>
      <c r="J61" s="149"/>
      <c r="K61" s="150"/>
      <c r="L61" s="149"/>
      <c r="M61" s="149"/>
      <c r="N61" s="170"/>
      <c r="O61" s="339">
        <v>5</v>
      </c>
      <c r="P61" s="149">
        <v>28.85</v>
      </c>
      <c r="Q61" s="153">
        <v>143.4</v>
      </c>
      <c r="R61" s="201">
        <f t="shared" si="0"/>
        <v>230.02</v>
      </c>
    </row>
    <row r="62" spans="1:18" ht="8.25" customHeight="1" x14ac:dyDescent="0.25">
      <c r="A62" s="244" t="s">
        <v>52</v>
      </c>
      <c r="B62" s="245">
        <v>10</v>
      </c>
      <c r="C62" s="245">
        <v>1</v>
      </c>
      <c r="D62" s="245">
        <v>1</v>
      </c>
      <c r="E62" s="249" t="s">
        <v>156</v>
      </c>
      <c r="F62" s="94">
        <v>326161</v>
      </c>
      <c r="G62" s="334"/>
      <c r="H62" s="171">
        <v>78.930000000000007</v>
      </c>
      <c r="I62" s="156">
        <v>2.36</v>
      </c>
      <c r="J62" s="156" t="s">
        <v>24</v>
      </c>
      <c r="K62" s="156">
        <v>4.72</v>
      </c>
      <c r="L62" s="155"/>
      <c r="M62" s="156">
        <v>0.47</v>
      </c>
      <c r="N62" s="172">
        <v>2.46</v>
      </c>
      <c r="O62" s="343">
        <v>8</v>
      </c>
      <c r="P62" s="156">
        <v>14.5</v>
      </c>
      <c r="Q62" s="157">
        <v>144.93</v>
      </c>
      <c r="R62" s="202">
        <f t="shared" si="0"/>
        <v>256.37</v>
      </c>
    </row>
    <row r="63" spans="1:18" ht="8.25" customHeight="1" thickBot="1" x14ac:dyDescent="0.3">
      <c r="A63" s="241" t="s">
        <v>52</v>
      </c>
      <c r="B63" s="242">
        <v>10</v>
      </c>
      <c r="C63" s="242">
        <v>2</v>
      </c>
      <c r="D63" s="242">
        <v>1</v>
      </c>
      <c r="E63" s="253" t="s">
        <v>156</v>
      </c>
      <c r="F63" s="97">
        <v>87646</v>
      </c>
      <c r="G63" s="332">
        <f>SUM(F62:F63)</f>
        <v>413807</v>
      </c>
      <c r="H63" s="168">
        <v>78.930000000000007</v>
      </c>
      <c r="I63" s="150">
        <v>2.36</v>
      </c>
      <c r="J63" s="150" t="s">
        <v>24</v>
      </c>
      <c r="K63" s="150">
        <v>4.72</v>
      </c>
      <c r="L63" s="149"/>
      <c r="M63" s="150">
        <v>0.47</v>
      </c>
      <c r="N63" s="170">
        <v>2.46</v>
      </c>
      <c r="O63" s="339">
        <v>5</v>
      </c>
      <c r="P63" s="150">
        <v>14.5</v>
      </c>
      <c r="Q63" s="154">
        <v>144.93</v>
      </c>
      <c r="R63" s="201">
        <f t="shared" si="0"/>
        <v>253.37</v>
      </c>
    </row>
    <row r="64" spans="1:18" ht="8.25" customHeight="1" x14ac:dyDescent="0.25">
      <c r="A64" s="185" t="s">
        <v>53</v>
      </c>
      <c r="B64" s="11">
        <v>10</v>
      </c>
      <c r="C64" s="11">
        <v>1</v>
      </c>
      <c r="D64" s="11">
        <v>1</v>
      </c>
      <c r="E64" s="134" t="s">
        <v>156</v>
      </c>
      <c r="F64" s="323">
        <v>373916</v>
      </c>
      <c r="G64" s="332"/>
      <c r="H64" s="168">
        <v>78.930000000000007</v>
      </c>
      <c r="I64" s="150">
        <v>2.36</v>
      </c>
      <c r="J64" s="150" t="s">
        <v>24</v>
      </c>
      <c r="K64" s="150">
        <v>4.72</v>
      </c>
      <c r="L64" s="149"/>
      <c r="M64" s="150">
        <v>0.47</v>
      </c>
      <c r="N64" s="170">
        <v>2.46</v>
      </c>
      <c r="O64" s="344">
        <v>8</v>
      </c>
      <c r="P64" s="150">
        <v>21.28</v>
      </c>
      <c r="Q64" s="154">
        <v>144.93</v>
      </c>
      <c r="R64" s="201">
        <f t="shared" si="0"/>
        <v>263.14999999999998</v>
      </c>
    </row>
    <row r="65" spans="1:18" ht="8.25" customHeight="1" x14ac:dyDescent="0.25">
      <c r="A65" s="187" t="s">
        <v>53</v>
      </c>
      <c r="B65" s="9">
        <v>10</v>
      </c>
      <c r="C65" s="9">
        <v>5</v>
      </c>
      <c r="D65" s="9">
        <v>1</v>
      </c>
      <c r="E65" s="135" t="s">
        <v>156</v>
      </c>
      <c r="F65" s="237">
        <v>37359</v>
      </c>
      <c r="G65" s="334"/>
      <c r="H65" s="171">
        <v>78.930000000000007</v>
      </c>
      <c r="I65" s="156">
        <v>2.36</v>
      </c>
      <c r="J65" s="156" t="s">
        <v>24</v>
      </c>
      <c r="K65" s="156">
        <v>4.72</v>
      </c>
      <c r="L65" s="155"/>
      <c r="M65" s="156">
        <v>0.47</v>
      </c>
      <c r="N65" s="172">
        <v>2.46</v>
      </c>
      <c r="O65" s="342">
        <v>12</v>
      </c>
      <c r="P65" s="156">
        <v>21.28</v>
      </c>
      <c r="Q65" s="157">
        <v>144.93</v>
      </c>
      <c r="R65" s="202">
        <f t="shared" si="0"/>
        <v>267.14999999999998</v>
      </c>
    </row>
    <row r="66" spans="1:18" ht="8.25" customHeight="1" thickBot="1" x14ac:dyDescent="0.3">
      <c r="A66" s="185" t="s">
        <v>53</v>
      </c>
      <c r="B66" s="11">
        <v>28</v>
      </c>
      <c r="C66" s="11">
        <v>5</v>
      </c>
      <c r="D66" s="285">
        <v>1</v>
      </c>
      <c r="E66" s="33" t="s">
        <v>156</v>
      </c>
      <c r="F66" s="326">
        <v>46276</v>
      </c>
      <c r="G66" s="332">
        <f>SUM(F64:F66)</f>
        <v>457551</v>
      </c>
      <c r="H66" s="168">
        <v>52.77</v>
      </c>
      <c r="I66" s="149"/>
      <c r="J66" s="149"/>
      <c r="K66" s="150"/>
      <c r="L66" s="149"/>
      <c r="M66" s="149"/>
      <c r="N66" s="170"/>
      <c r="O66" s="339">
        <v>12</v>
      </c>
      <c r="P66" s="153">
        <v>21.28</v>
      </c>
      <c r="Q66" s="154">
        <v>144.93</v>
      </c>
      <c r="R66" s="196">
        <f t="shared" si="0"/>
        <v>230.98000000000002</v>
      </c>
    </row>
    <row r="67" spans="1:18" ht="8.25" customHeight="1" thickBot="1" x14ac:dyDescent="0.3">
      <c r="A67" s="266" t="s">
        <v>54</v>
      </c>
      <c r="B67" s="267">
        <v>10</v>
      </c>
      <c r="C67" s="267">
        <v>1</v>
      </c>
      <c r="D67" s="286">
        <v>1</v>
      </c>
      <c r="E67" s="276" t="s">
        <v>156</v>
      </c>
      <c r="F67" s="325">
        <v>498669</v>
      </c>
      <c r="G67" s="332">
        <f>SUM(F67)</f>
        <v>498669</v>
      </c>
      <c r="H67" s="168">
        <v>78.930000000000007</v>
      </c>
      <c r="I67" s="150">
        <v>2.36</v>
      </c>
      <c r="J67" s="150" t="s">
        <v>24</v>
      </c>
      <c r="K67" s="150">
        <v>4.72</v>
      </c>
      <c r="L67" s="149"/>
      <c r="M67" s="150">
        <v>0.47</v>
      </c>
      <c r="N67" s="170">
        <v>2.46</v>
      </c>
      <c r="O67" s="344">
        <v>8</v>
      </c>
      <c r="P67" s="154">
        <v>25.07</v>
      </c>
      <c r="Q67" s="154">
        <v>144.93</v>
      </c>
      <c r="R67" s="196">
        <f t="shared" si="0"/>
        <v>266.94</v>
      </c>
    </row>
    <row r="68" spans="1:18" ht="8.25" customHeight="1" thickBot="1" x14ac:dyDescent="0.3">
      <c r="A68" s="185" t="s">
        <v>7</v>
      </c>
      <c r="B68" s="11">
        <v>10</v>
      </c>
      <c r="C68" s="11">
        <v>2</v>
      </c>
      <c r="D68" s="55">
        <v>1</v>
      </c>
      <c r="E68" s="38" t="s">
        <v>156</v>
      </c>
      <c r="F68" s="329">
        <v>534392</v>
      </c>
      <c r="G68" s="335">
        <f>SUM(F68)</f>
        <v>534392</v>
      </c>
      <c r="H68" s="171">
        <v>78.930000000000007</v>
      </c>
      <c r="I68" s="156">
        <v>2.36</v>
      </c>
      <c r="J68" s="156" t="s">
        <v>24</v>
      </c>
      <c r="K68" s="156">
        <v>4.72</v>
      </c>
      <c r="L68" s="155"/>
      <c r="M68" s="156">
        <v>0.47</v>
      </c>
      <c r="N68" s="172">
        <v>2.46</v>
      </c>
      <c r="O68" s="339">
        <v>5</v>
      </c>
      <c r="P68" s="153">
        <v>12.35</v>
      </c>
      <c r="Q68" s="157">
        <v>144.93</v>
      </c>
      <c r="R68" s="196">
        <f t="shared" si="0"/>
        <v>251.22</v>
      </c>
    </row>
    <row r="69" spans="1:18" ht="15" customHeight="1" thickBot="1" x14ac:dyDescent="0.3">
      <c r="A69" s="289" t="s">
        <v>150</v>
      </c>
      <c r="B69" s="48"/>
      <c r="C69" s="48"/>
      <c r="D69" s="48"/>
      <c r="E69" s="133"/>
      <c r="F69" s="295">
        <f>SUM(F3:F68)</f>
        <v>13764656</v>
      </c>
      <c r="G69" s="296">
        <f>SUM(G6:G68)</f>
        <v>13764656</v>
      </c>
      <c r="H69" s="49"/>
      <c r="I69" s="49"/>
      <c r="J69" s="49"/>
      <c r="K69" s="49"/>
      <c r="L69" s="49"/>
      <c r="M69" s="49"/>
      <c r="N69" s="133"/>
      <c r="O69" s="136"/>
      <c r="P69" s="141" t="s">
        <v>164</v>
      </c>
      <c r="Q69" s="136"/>
      <c r="R69" s="290"/>
    </row>
    <row r="70" spans="1:18" ht="8.25" customHeight="1" x14ac:dyDescent="0.25">
      <c r="A70" s="182" t="s">
        <v>7</v>
      </c>
      <c r="B70" s="183">
        <v>10</v>
      </c>
      <c r="C70" s="191"/>
      <c r="D70" s="353">
        <v>1</v>
      </c>
      <c r="E70" s="191" t="s">
        <v>156</v>
      </c>
      <c r="F70" s="354" t="s">
        <v>24</v>
      </c>
      <c r="G70" s="355">
        <v>1103728</v>
      </c>
      <c r="H70" s="168">
        <v>78.930000000000007</v>
      </c>
      <c r="I70" s="150">
        <v>2.36</v>
      </c>
      <c r="J70" s="150" t="s">
        <v>24</v>
      </c>
      <c r="K70" s="150">
        <v>4.72</v>
      </c>
      <c r="L70" s="149"/>
      <c r="M70" s="150">
        <v>0.47</v>
      </c>
      <c r="N70" s="170">
        <v>2.46</v>
      </c>
      <c r="O70" s="197">
        <v>55.72</v>
      </c>
      <c r="P70" s="154">
        <v>173.89</v>
      </c>
      <c r="Q70" s="154">
        <v>143.93</v>
      </c>
      <c r="R70" s="196">
        <f t="shared" ref="R70:R76" si="1">SUM(H70:Q70)</f>
        <v>462.47999999999996</v>
      </c>
    </row>
    <row r="71" spans="1:18" ht="8.25" customHeight="1" x14ac:dyDescent="0.25">
      <c r="A71" s="185" t="s">
        <v>6</v>
      </c>
      <c r="B71" s="11">
        <v>10</v>
      </c>
      <c r="C71" s="11">
        <v>1</v>
      </c>
      <c r="D71" s="55">
        <v>1</v>
      </c>
      <c r="E71" s="33" t="s">
        <v>156</v>
      </c>
      <c r="F71" s="237" t="s">
        <v>24</v>
      </c>
      <c r="G71" s="284">
        <v>78665</v>
      </c>
      <c r="H71" s="168">
        <v>78.930000000000007</v>
      </c>
      <c r="I71" s="150">
        <v>2.36</v>
      </c>
      <c r="J71" s="150" t="s">
        <v>24</v>
      </c>
      <c r="K71" s="150">
        <v>4.72</v>
      </c>
      <c r="L71" s="149"/>
      <c r="M71" s="150">
        <v>0.47</v>
      </c>
      <c r="N71" s="170">
        <v>2.46</v>
      </c>
      <c r="O71" s="204">
        <v>8</v>
      </c>
      <c r="P71" s="154">
        <v>201.79</v>
      </c>
      <c r="Q71" s="154">
        <v>144.93</v>
      </c>
      <c r="R71" s="196">
        <f t="shared" si="1"/>
        <v>443.66</v>
      </c>
    </row>
    <row r="72" spans="1:18" ht="8.25" customHeight="1" x14ac:dyDescent="0.25">
      <c r="A72" s="185" t="s">
        <v>8</v>
      </c>
      <c r="B72" s="11">
        <v>10</v>
      </c>
      <c r="C72" s="11">
        <v>3</v>
      </c>
      <c r="D72" s="55">
        <v>1</v>
      </c>
      <c r="E72" s="33" t="s">
        <v>156</v>
      </c>
      <c r="F72" s="237" t="s">
        <v>24</v>
      </c>
      <c r="G72" s="284">
        <v>42006</v>
      </c>
      <c r="H72" s="168">
        <v>78.930000000000007</v>
      </c>
      <c r="I72" s="150">
        <v>2.36</v>
      </c>
      <c r="J72" s="150" t="s">
        <v>24</v>
      </c>
      <c r="K72" s="150">
        <v>4.72</v>
      </c>
      <c r="L72" s="149"/>
      <c r="M72" s="150">
        <v>0.47</v>
      </c>
      <c r="N72" s="170">
        <v>2.46</v>
      </c>
      <c r="O72" s="195">
        <v>5.12</v>
      </c>
      <c r="P72" s="154">
        <v>106.03</v>
      </c>
      <c r="Q72" s="154">
        <v>144.93</v>
      </c>
      <c r="R72" s="196">
        <f t="shared" si="1"/>
        <v>345.02</v>
      </c>
    </row>
    <row r="73" spans="1:18" ht="8.25" customHeight="1" x14ac:dyDescent="0.25">
      <c r="A73" s="171" t="s">
        <v>10</v>
      </c>
      <c r="B73" s="9">
        <v>28</v>
      </c>
      <c r="C73" s="9">
        <v>5</v>
      </c>
      <c r="D73" s="236"/>
      <c r="E73" s="9" t="s">
        <v>157</v>
      </c>
      <c r="F73" s="237" t="s">
        <v>24</v>
      </c>
      <c r="G73" s="284">
        <v>77374</v>
      </c>
      <c r="H73" s="155">
        <v>52.77</v>
      </c>
      <c r="I73" s="155"/>
      <c r="J73" s="155"/>
      <c r="K73" s="156"/>
      <c r="L73" s="155"/>
      <c r="M73" s="155"/>
      <c r="N73" s="172"/>
      <c r="O73" s="198">
        <v>47</v>
      </c>
      <c r="P73" s="157">
        <v>105.39</v>
      </c>
      <c r="Q73" s="148">
        <v>143.4</v>
      </c>
      <c r="R73" s="199">
        <f t="shared" si="1"/>
        <v>348.56000000000006</v>
      </c>
    </row>
    <row r="74" spans="1:18" ht="8.25" customHeight="1" x14ac:dyDescent="0.25">
      <c r="A74" s="185" t="s">
        <v>22</v>
      </c>
      <c r="B74" s="11">
        <v>4</v>
      </c>
      <c r="C74" s="11">
        <v>5</v>
      </c>
      <c r="D74" s="55"/>
      <c r="E74" s="11" t="s">
        <v>157</v>
      </c>
      <c r="F74" s="237" t="s">
        <v>24</v>
      </c>
      <c r="G74" s="284">
        <v>9608</v>
      </c>
      <c r="H74" s="168">
        <v>99.13</v>
      </c>
      <c r="I74" s="149"/>
      <c r="J74" s="150">
        <v>49.57</v>
      </c>
      <c r="K74" s="149">
        <v>9.7100000000000009</v>
      </c>
      <c r="L74" s="149">
        <v>0.99</v>
      </c>
      <c r="M74" s="150">
        <v>0.5</v>
      </c>
      <c r="N74" s="170" t="s">
        <v>24</v>
      </c>
      <c r="O74" s="195">
        <v>12</v>
      </c>
      <c r="P74" s="154">
        <v>124.9</v>
      </c>
      <c r="Q74" s="153">
        <v>143.4</v>
      </c>
      <c r="R74" s="196">
        <f t="shared" si="1"/>
        <v>440.20000000000005</v>
      </c>
    </row>
    <row r="75" spans="1:18" ht="8.25" customHeight="1" x14ac:dyDescent="0.25">
      <c r="A75" s="185" t="s">
        <v>23</v>
      </c>
      <c r="B75" s="11">
        <v>10</v>
      </c>
      <c r="C75" s="11">
        <v>1</v>
      </c>
      <c r="D75" s="55">
        <v>1</v>
      </c>
      <c r="E75" s="33" t="s">
        <v>156</v>
      </c>
      <c r="F75" s="237" t="s">
        <v>24</v>
      </c>
      <c r="G75" s="284">
        <v>10756</v>
      </c>
      <c r="H75" s="168">
        <v>78.930000000000007</v>
      </c>
      <c r="I75" s="150">
        <v>2.36</v>
      </c>
      <c r="J75" s="150" t="s">
        <v>24</v>
      </c>
      <c r="K75" s="150">
        <v>4.72</v>
      </c>
      <c r="L75" s="149"/>
      <c r="M75" s="150">
        <v>0.47</v>
      </c>
      <c r="N75" s="170">
        <v>2.46</v>
      </c>
      <c r="O75" s="204">
        <v>8</v>
      </c>
      <c r="P75" s="153">
        <v>364.93</v>
      </c>
      <c r="Q75" s="154">
        <v>144.93</v>
      </c>
      <c r="R75" s="196">
        <f t="shared" si="1"/>
        <v>606.79999999999995</v>
      </c>
    </row>
    <row r="76" spans="1:18" ht="8.25" customHeight="1" thickBot="1" x14ac:dyDescent="0.3">
      <c r="A76" s="187" t="s">
        <v>12</v>
      </c>
      <c r="B76" s="9">
        <v>28</v>
      </c>
      <c r="C76" s="9">
        <v>7</v>
      </c>
      <c r="D76" s="236"/>
      <c r="E76" s="236" t="s">
        <v>157</v>
      </c>
      <c r="F76" s="237" t="s">
        <v>24</v>
      </c>
      <c r="G76" s="284">
        <v>2949</v>
      </c>
      <c r="H76" s="175">
        <v>52.77</v>
      </c>
      <c r="I76" s="175"/>
      <c r="J76" s="175"/>
      <c r="K76" s="174"/>
      <c r="L76" s="175"/>
      <c r="M76" s="175"/>
      <c r="N76" s="176"/>
      <c r="O76" s="210">
        <v>13.88</v>
      </c>
      <c r="P76" s="158">
        <v>78</v>
      </c>
      <c r="Q76" s="158">
        <v>143.4</v>
      </c>
      <c r="R76" s="209">
        <f t="shared" si="1"/>
        <v>288.05</v>
      </c>
    </row>
    <row r="77" spans="1:18" ht="12" customHeight="1" x14ac:dyDescent="0.25">
      <c r="A77" s="476" t="s">
        <v>181</v>
      </c>
      <c r="B77" s="477"/>
      <c r="C77" s="477"/>
      <c r="D77" s="477"/>
      <c r="E77" s="478"/>
      <c r="F77" s="356"/>
      <c r="G77" s="357">
        <f>SUM(G70:G76)</f>
        <v>1325086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43"/>
    </row>
    <row r="78" spans="1:18" ht="12.75" customHeight="1" thickBot="1" x14ac:dyDescent="0.3">
      <c r="A78" s="474" t="s">
        <v>180</v>
      </c>
      <c r="B78" s="475"/>
      <c r="C78" s="475"/>
      <c r="D78" s="475"/>
      <c r="E78" s="475"/>
      <c r="F78" s="283" t="s">
        <v>24</v>
      </c>
      <c r="G78" s="291">
        <f>SUM(G69,G77)</f>
        <v>15089742</v>
      </c>
      <c r="H78" s="33"/>
      <c r="I78" s="33"/>
      <c r="J78" s="33"/>
      <c r="L78" s="33"/>
      <c r="M78" s="33"/>
      <c r="N78" s="33"/>
      <c r="O78" s="33"/>
      <c r="P78" s="33"/>
      <c r="Q78" s="33"/>
      <c r="R78" s="143"/>
    </row>
    <row r="79" spans="1:18" ht="8.25" customHeight="1" x14ac:dyDescent="0.25">
      <c r="A79" s="32"/>
      <c r="B79" s="320" t="s">
        <v>4</v>
      </c>
      <c r="C79" s="321" t="s">
        <v>175</v>
      </c>
      <c r="D79" s="315"/>
      <c r="E79" s="33"/>
      <c r="F79" s="292" t="s">
        <v>24</v>
      </c>
      <c r="G79" s="149"/>
      <c r="H79" s="149"/>
      <c r="I79" s="149"/>
      <c r="J79" s="149"/>
      <c r="K79" s="33"/>
      <c r="L79" s="33"/>
      <c r="M79" s="33"/>
      <c r="N79" s="33"/>
      <c r="O79" s="33"/>
      <c r="P79" s="33"/>
      <c r="Q79" s="33"/>
      <c r="R79" s="143"/>
    </row>
    <row r="80" spans="1:18" ht="8.25" customHeight="1" x14ac:dyDescent="0.25">
      <c r="A80" s="32"/>
      <c r="B80" s="358" t="s">
        <v>6</v>
      </c>
      <c r="C80" s="317">
        <v>1</v>
      </c>
      <c r="D80" s="314"/>
      <c r="E80" s="33"/>
      <c r="F80" s="293" t="s">
        <v>24</v>
      </c>
      <c r="G80" s="294"/>
      <c r="H80" s="149"/>
      <c r="I80" s="149"/>
      <c r="J80" s="149"/>
      <c r="K80" s="33"/>
      <c r="L80" s="33"/>
      <c r="M80" s="33"/>
      <c r="N80" s="33"/>
      <c r="O80" s="39"/>
      <c r="P80" s="33"/>
      <c r="Q80" s="33"/>
      <c r="R80" s="143"/>
    </row>
    <row r="81" spans="1:18" ht="8.25" customHeight="1" x14ac:dyDescent="0.25">
      <c r="A81" s="32"/>
      <c r="B81" s="358" t="s">
        <v>7</v>
      </c>
      <c r="C81" s="317">
        <v>2</v>
      </c>
      <c r="D81" s="3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43"/>
    </row>
    <row r="82" spans="1:18" ht="8.25" customHeight="1" x14ac:dyDescent="0.25">
      <c r="A82" s="32"/>
      <c r="B82" s="358" t="s">
        <v>8</v>
      </c>
      <c r="C82" s="317">
        <v>3</v>
      </c>
      <c r="D82" s="314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43"/>
    </row>
    <row r="83" spans="1:18" ht="8.25" customHeight="1" x14ac:dyDescent="0.25">
      <c r="A83" s="32"/>
      <c r="B83" s="358" t="s">
        <v>9</v>
      </c>
      <c r="C83" s="317">
        <v>4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143"/>
    </row>
    <row r="84" spans="1:18" ht="8.25" customHeight="1" x14ac:dyDescent="0.25">
      <c r="A84" s="32"/>
      <c r="B84" s="472" t="s">
        <v>176</v>
      </c>
      <c r="C84" s="47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143"/>
    </row>
    <row r="85" spans="1:18" ht="8.25" customHeight="1" x14ac:dyDescent="0.25">
      <c r="A85" s="32"/>
      <c r="B85" s="358" t="s">
        <v>11</v>
      </c>
      <c r="C85" s="317">
        <v>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143"/>
    </row>
    <row r="86" spans="1:18" ht="8.25" customHeight="1" x14ac:dyDescent="0.25">
      <c r="A86" s="32"/>
      <c r="B86" s="358" t="s">
        <v>12</v>
      </c>
      <c r="C86" s="317">
        <v>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143"/>
    </row>
    <row r="87" spans="1:18" ht="8.25" customHeight="1" x14ac:dyDescent="0.25">
      <c r="A87" s="32"/>
      <c r="B87" s="358" t="s">
        <v>177</v>
      </c>
      <c r="C87" s="359"/>
      <c r="D87" s="314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143"/>
    </row>
    <row r="88" spans="1:18" ht="8.25" customHeight="1" x14ac:dyDescent="0.25">
      <c r="A88" s="32"/>
      <c r="B88" s="358" t="s">
        <v>14</v>
      </c>
      <c r="C88" s="317">
        <v>9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143"/>
    </row>
    <row r="89" spans="1:18" ht="8.25" customHeight="1" x14ac:dyDescent="0.25">
      <c r="A89" s="63"/>
      <c r="B89" s="56" t="s">
        <v>24</v>
      </c>
      <c r="C89" s="57" t="s">
        <v>24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144"/>
    </row>
  </sheetData>
  <mergeCells count="3">
    <mergeCell ref="A77:E77"/>
    <mergeCell ref="A78:E78"/>
    <mergeCell ref="B84:C84"/>
  </mergeCells>
  <pageMargins left="0.25" right="0.25" top="0.25" bottom="0.2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2007 Pg 1</vt:lpstr>
      <vt:lpstr>2007 Pg 2</vt:lpstr>
      <vt:lpstr>2008 Pg 1</vt:lpstr>
      <vt:lpstr>2008 Pg 2</vt:lpstr>
      <vt:lpstr>2009 Pg 1</vt:lpstr>
      <vt:lpstr>2009 Pg 2</vt:lpstr>
      <vt:lpstr>2010 Pg 1</vt:lpstr>
      <vt:lpstr>2010 Pg 2</vt:lpstr>
      <vt:lpstr>2011 Pg1</vt:lpstr>
      <vt:lpstr>2011 Pg2</vt:lpstr>
      <vt:lpstr>2012 Pg1 </vt:lpstr>
      <vt:lpstr>2012 Pg2 </vt:lpstr>
      <vt:lpstr>2013 Pg1 </vt:lpstr>
      <vt:lpstr>2013 Pg1  </vt:lpstr>
      <vt:lpstr>2014 Pg1</vt:lpstr>
      <vt:lpstr>2014 Pg2</vt:lpstr>
      <vt:lpstr>2015 Pg1</vt:lpstr>
      <vt:lpstr>2015 Pg2</vt:lpstr>
      <vt:lpstr>2016 Pg1</vt:lpstr>
      <vt:lpstr>2016 Pg2</vt:lpstr>
      <vt:lpstr>2017 Pg1</vt:lpstr>
      <vt:lpstr>2017 Pg2</vt:lpstr>
      <vt:lpstr>2018 Pg1</vt:lpstr>
      <vt:lpstr>2018 Pg2 </vt:lpstr>
      <vt:lpstr>2019 Pg1</vt:lpstr>
      <vt:lpstr>2019 Pg2</vt:lpstr>
      <vt:lpstr>2020 Pg1</vt:lpstr>
      <vt:lpstr>2020 Pg2</vt:lpstr>
      <vt:lpstr>2021 Pg1</vt:lpstr>
      <vt:lpstr>2021 Pg2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Haugen</dc:creator>
  <cp:lastModifiedBy>Lindsey Masterson</cp:lastModifiedBy>
  <cp:lastPrinted>2021-11-09T17:21:11Z</cp:lastPrinted>
  <dcterms:created xsi:type="dcterms:W3CDTF">2007-10-17T16:04:35Z</dcterms:created>
  <dcterms:modified xsi:type="dcterms:W3CDTF">2021-11-29T20:49:45Z</dcterms:modified>
</cp:coreProperties>
</file>